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1"/>
  </bookViews>
  <sheets>
    <sheet name="Rangliste 1" sheetId="1" r:id="rId1"/>
    <sheet name="Rangliste 2" sheetId="2" r:id="rId2"/>
  </sheets>
  <externalReferences>
    <externalReference r:id="rId5"/>
    <externalReference r:id="rId6"/>
  </externalReferences>
  <definedNames>
    <definedName name="AKRO_Altersklasse">'[2]Daten'!$F$79:$F$87</definedName>
    <definedName name="AKRO_Disziplin">'[2]Daten'!$G$79:$G$84</definedName>
    <definedName name="_xlnm.Print_Titles" localSheetId="0">'Rangliste 1'!$1:$2</definedName>
  </definedNames>
  <calcPr fullCalcOnLoad="1"/>
</workbook>
</file>

<file path=xl/sharedStrings.xml><?xml version="1.0" encoding="utf-8"?>
<sst xmlns="http://schemas.openxmlformats.org/spreadsheetml/2006/main" count="79" uniqueCount="37">
  <si>
    <t>KLASSE</t>
  </si>
  <si>
    <t>RANG</t>
  </si>
  <si>
    <t>RANGStmk</t>
  </si>
  <si>
    <t>NAMEN</t>
  </si>
  <si>
    <t>VEREIN</t>
  </si>
  <si>
    <t>A-Note</t>
  </si>
  <si>
    <t>B-Note</t>
  </si>
  <si>
    <t>C-Note</t>
  </si>
  <si>
    <t>GESAMT</t>
  </si>
  <si>
    <t>Schwie-rigkeit</t>
  </si>
  <si>
    <t>Abzug</t>
  </si>
  <si>
    <t>Endwert</t>
  </si>
  <si>
    <t>Technik KarRi 1</t>
  </si>
  <si>
    <t>Technik KarRi 2</t>
  </si>
  <si>
    <t>Technik KarRi 3</t>
  </si>
  <si>
    <t>Technik Endwert</t>
  </si>
  <si>
    <t>Artistik KarRi 1</t>
  </si>
  <si>
    <t>Artistik KarRi 2</t>
  </si>
  <si>
    <t>Artistik KarRi 3</t>
  </si>
  <si>
    <t>Artistik Endwert</t>
  </si>
  <si>
    <t>Neulinge</t>
  </si>
  <si>
    <t xml:space="preserve"> Paar </t>
  </si>
  <si>
    <t>Steirischer Kids-Cup</t>
  </si>
  <si>
    <t>Kinder</t>
  </si>
  <si>
    <t>Paar</t>
  </si>
  <si>
    <t>Kinder Trio</t>
  </si>
  <si>
    <t>Schüler</t>
  </si>
  <si>
    <t xml:space="preserve">Damen- Paar </t>
  </si>
  <si>
    <t>Schüler Mx- Paar</t>
  </si>
  <si>
    <t>Damen- Trio</t>
  </si>
  <si>
    <r>
      <t xml:space="preserve">Offene Kl.   </t>
    </r>
    <r>
      <rPr>
        <b/>
        <sz val="11"/>
        <rFont val="Arial"/>
        <family val="2"/>
      </rPr>
      <t>B</t>
    </r>
  </si>
  <si>
    <t>Mixed- Paar</t>
  </si>
  <si>
    <t>Junioren</t>
  </si>
  <si>
    <t>T</t>
  </si>
  <si>
    <t>B</t>
  </si>
  <si>
    <t>Total</t>
  </si>
  <si>
    <r>
      <t xml:space="preserve">Offene Kl.     </t>
    </r>
    <r>
      <rPr>
        <b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</si>
</sst>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9"/>
      <name val="Arial"/>
      <family val="2"/>
    </font>
    <font>
      <b/>
      <sz val="9"/>
      <color indexed="17"/>
      <name val="Arial"/>
      <family val="2"/>
    </font>
    <font>
      <b/>
      <sz val="10"/>
      <color indexed="50"/>
      <name val="Arial"/>
      <family val="2"/>
    </font>
    <font>
      <b/>
      <sz val="18"/>
      <color indexed="17"/>
      <name val="Arial"/>
      <family val="2"/>
    </font>
    <font>
      <sz val="18"/>
      <color indexed="17"/>
      <name val="Arial"/>
      <family val="2"/>
    </font>
    <font>
      <sz val="9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/>
      <bottom style="double"/>
    </border>
    <border>
      <left style="double"/>
      <right style="medium"/>
      <top style="double"/>
      <bottom/>
    </border>
    <border>
      <left style="medium"/>
      <right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/>
    </border>
    <border>
      <left style="double"/>
      <right style="medium"/>
      <top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15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64" fontId="8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/>
    </xf>
    <xf numFmtId="0" fontId="28" fillId="2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3" fillId="24" borderId="18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21" borderId="27" xfId="0" applyFill="1" applyBorder="1" applyAlignment="1">
      <alignment/>
    </xf>
    <xf numFmtId="0" fontId="2" fillId="21" borderId="28" xfId="0" applyFont="1" applyFill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/>
    </xf>
    <xf numFmtId="0" fontId="28" fillId="21" borderId="28" xfId="0" applyFont="1" applyFill="1" applyBorder="1" applyAlignment="1">
      <alignment horizontal="center" vertical="center"/>
    </xf>
    <xf numFmtId="0" fontId="4" fillId="21" borderId="28" xfId="0" applyFont="1" applyFill="1" applyBorder="1" applyAlignment="1">
      <alignment horizontal="left" vertical="center" wrapText="1"/>
    </xf>
    <xf numFmtId="0" fontId="4" fillId="21" borderId="28" xfId="0" applyFont="1" applyFill="1" applyBorder="1" applyAlignment="1">
      <alignment horizontal="center" vertical="center" wrapText="1"/>
    </xf>
    <xf numFmtId="2" fontId="3" fillId="21" borderId="28" xfId="0" applyNumberFormat="1" applyFont="1" applyFill="1" applyBorder="1" applyAlignment="1">
      <alignment horizontal="center" vertical="center"/>
    </xf>
    <xf numFmtId="164" fontId="9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/>
    </xf>
    <xf numFmtId="0" fontId="0" fillId="21" borderId="30" xfId="0" applyFill="1" applyBorder="1" applyAlignment="1">
      <alignment/>
    </xf>
    <xf numFmtId="0" fontId="2" fillId="21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/>
    </xf>
    <xf numFmtId="0" fontId="28" fillId="21" borderId="0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left" vertical="center" wrapText="1"/>
    </xf>
    <xf numFmtId="2" fontId="3" fillId="21" borderId="0" xfId="0" applyNumberFormat="1" applyFont="1" applyFill="1" applyBorder="1" applyAlignment="1">
      <alignment horizontal="center" vertical="center"/>
    </xf>
    <xf numFmtId="164" fontId="9" fillId="21" borderId="0" xfId="0" applyNumberFormat="1" applyFont="1" applyFill="1" applyBorder="1" applyAlignment="1">
      <alignment horizontal="center" vertical="center"/>
    </xf>
    <xf numFmtId="0" fontId="0" fillId="21" borderId="31" xfId="0" applyFill="1" applyBorder="1" applyAlignment="1">
      <alignment/>
    </xf>
    <xf numFmtId="0" fontId="4" fillId="21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/>
    </xf>
    <xf numFmtId="0" fontId="0" fillId="21" borderId="32" xfId="0" applyFill="1" applyBorder="1" applyAlignment="1">
      <alignment/>
    </xf>
    <xf numFmtId="0" fontId="30" fillId="21" borderId="33" xfId="0" applyFont="1" applyFill="1" applyBorder="1" applyAlignment="1">
      <alignment horizontal="center" vertical="center"/>
    </xf>
    <xf numFmtId="0" fontId="3" fillId="21" borderId="33" xfId="0" applyFont="1" applyFill="1" applyBorder="1" applyAlignment="1">
      <alignment horizontal="center" vertical="center"/>
    </xf>
    <xf numFmtId="0" fontId="28" fillId="21" borderId="33" xfId="0" applyFont="1" applyFill="1" applyBorder="1" applyAlignment="1">
      <alignment horizontal="center" vertical="center"/>
    </xf>
    <xf numFmtId="0" fontId="31" fillId="21" borderId="33" xfId="0" applyFont="1" applyFill="1" applyBorder="1" applyAlignment="1">
      <alignment horizontal="left" vertical="center" wrapText="1"/>
    </xf>
    <xf numFmtId="0" fontId="4" fillId="21" borderId="33" xfId="0" applyFont="1" applyFill="1" applyBorder="1" applyAlignment="1">
      <alignment horizontal="center" vertical="center" wrapText="1"/>
    </xf>
    <xf numFmtId="2" fontId="4" fillId="21" borderId="33" xfId="0" applyNumberFormat="1" applyFont="1" applyFill="1" applyBorder="1" applyAlignment="1">
      <alignment horizontal="center" vertical="center"/>
    </xf>
    <xf numFmtId="2" fontId="3" fillId="21" borderId="33" xfId="0" applyNumberFormat="1" applyFont="1" applyFill="1" applyBorder="1" applyAlignment="1">
      <alignment horizontal="center" vertical="center"/>
    </xf>
    <xf numFmtId="164" fontId="9" fillId="21" borderId="33" xfId="0" applyNumberFormat="1" applyFont="1" applyFill="1" applyBorder="1" applyAlignment="1">
      <alignment horizontal="center" vertical="center"/>
    </xf>
    <xf numFmtId="0" fontId="0" fillId="21" borderId="34" xfId="0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0" fontId="28" fillId="11" borderId="3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28" fillId="11" borderId="15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29" fillId="24" borderId="2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11" fillId="20" borderId="21" xfId="0" applyNumberFormat="1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64" fontId="11" fillId="20" borderId="26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4" fillId="0" borderId="19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2" fontId="4" fillId="0" borderId="41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User\Lokale%20Einstellungen\Temporary%20Internet%20Files\OLK39\Akrobatik\St.%20LM-Listen\Listen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ruzer%20128\VGT\Akrobatik\Akro%20LM%202011\Meldung%20VGT%20LM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LM 11 (2)"/>
      <sheetName val="StLM 11 (V.)"/>
      <sheetName val="Kampfgericht 2011"/>
      <sheetName val="Start 2011"/>
      <sheetName val="StLM 11 (Abl.)"/>
      <sheetName val="StLM 11 (Kl.)"/>
      <sheetName val="Rang neu"/>
      <sheetName val="Rang neu (2)"/>
      <sheetName val="StLM 11 (5)"/>
      <sheetName val="StLM 11 (Urk.)"/>
      <sheetName val="Urkunde (K+N)"/>
      <sheetName val="Urkunde (Paare)"/>
      <sheetName val="Urkunde (Trios)"/>
    </sheetNames>
    <sheetDataSet>
      <sheetData sheetId="4">
        <row r="9">
          <cell r="F9" t="str">
            <v>GAICH </v>
          </cell>
          <cell r="G9" t="str">
            <v>Florian        </v>
          </cell>
          <cell r="H9" t="str">
            <v>RABENSTEINER </v>
          </cell>
          <cell r="I9" t="str">
            <v>Johannes</v>
          </cell>
          <cell r="L9" t="str">
            <v>TV Frohnl.</v>
          </cell>
        </row>
        <row r="10">
          <cell r="F10" t="str">
            <v>GRATZER </v>
          </cell>
          <cell r="G10" t="str">
            <v>Hannes         </v>
          </cell>
          <cell r="H10" t="str">
            <v>SAURER </v>
          </cell>
          <cell r="I10" t="str">
            <v>Lukas</v>
          </cell>
          <cell r="L10" t="str">
            <v>TV Frohnl.</v>
          </cell>
        </row>
        <row r="11">
          <cell r="F11" t="str">
            <v>LOICHT </v>
          </cell>
          <cell r="G11" t="str">
            <v>Marlene           </v>
          </cell>
          <cell r="H11" t="str">
            <v>HEINREICHSBERGER </v>
          </cell>
          <cell r="I11" t="str">
            <v>Ulrich</v>
          </cell>
          <cell r="L11" t="str">
            <v>SU Döbling</v>
          </cell>
        </row>
        <row r="12">
          <cell r="F12" t="str">
            <v>KIRCHENGAST </v>
          </cell>
          <cell r="G12" t="str">
            <v>Karin          </v>
          </cell>
          <cell r="H12" t="str">
            <v>SPÖRK </v>
          </cell>
          <cell r="I12" t="str">
            <v>Carina</v>
          </cell>
          <cell r="L12" t="str">
            <v>ATG</v>
          </cell>
        </row>
        <row r="14">
          <cell r="F14" t="str">
            <v>LIEBMANN </v>
          </cell>
          <cell r="G14" t="str">
            <v>Vanessa        </v>
          </cell>
          <cell r="H14" t="str">
            <v>FRANZ </v>
          </cell>
          <cell r="I14" t="str">
            <v>Anna Sophie</v>
          </cell>
          <cell r="L14" t="str">
            <v>TV Frohnl.</v>
          </cell>
        </row>
        <row r="15">
          <cell r="F15" t="str">
            <v>KALTNER </v>
          </cell>
          <cell r="G15" t="str">
            <v>Maria          </v>
          </cell>
          <cell r="H15" t="str">
            <v>BRUNNER </v>
          </cell>
          <cell r="I15" t="str">
            <v>Katharina        </v>
          </cell>
          <cell r="L15" t="str">
            <v>TV Frohnl.</v>
          </cell>
        </row>
        <row r="16">
          <cell r="F16" t="str">
            <v>RAINWALD </v>
          </cell>
          <cell r="G16" t="str">
            <v>Karin                 </v>
          </cell>
          <cell r="H16" t="str">
            <v>SOHNEGG </v>
          </cell>
          <cell r="I16" t="str">
            <v>Lisa-Marie</v>
          </cell>
          <cell r="L16" t="str">
            <v>TV Frohnl.</v>
          </cell>
        </row>
        <row r="17">
          <cell r="F17" t="str">
            <v>SCHRÖDER </v>
          </cell>
          <cell r="G17" t="str">
            <v>Lisa-Marie      </v>
          </cell>
          <cell r="H17" t="str">
            <v>FESSL </v>
          </cell>
          <cell r="I17" t="str">
            <v>Martina</v>
          </cell>
          <cell r="L17" t="str">
            <v>VGT</v>
          </cell>
        </row>
        <row r="18">
          <cell r="F18" t="str">
            <v>KENDA </v>
          </cell>
          <cell r="G18" t="str">
            <v>Klara            </v>
          </cell>
          <cell r="H18" t="str">
            <v>SCHRÖDER </v>
          </cell>
          <cell r="I18" t="str">
            <v>Lea</v>
          </cell>
          <cell r="L18" t="str">
            <v>VGT</v>
          </cell>
        </row>
        <row r="19">
          <cell r="F19" t="str">
            <v>LEMUT </v>
          </cell>
          <cell r="G19" t="str">
            <v>Elena                </v>
          </cell>
          <cell r="H19" t="str">
            <v>MALLEG </v>
          </cell>
          <cell r="I19" t="str">
            <v>Sophia</v>
          </cell>
          <cell r="L19" t="str">
            <v>VGT</v>
          </cell>
        </row>
        <row r="20">
          <cell r="F20" t="str">
            <v>HERRES </v>
          </cell>
          <cell r="G20" t="str">
            <v>Christina    </v>
          </cell>
          <cell r="H20" t="str">
            <v>NEUBAUER </v>
          </cell>
          <cell r="I20" t="str">
            <v>Sarah-Anna</v>
          </cell>
          <cell r="L20" t="str">
            <v>TV Frohnl.</v>
          </cell>
        </row>
        <row r="21">
          <cell r="F21" t="str">
            <v>BÖHLER </v>
          </cell>
          <cell r="G21" t="str">
            <v>Christina    </v>
          </cell>
          <cell r="H21" t="str">
            <v>KAINDLBAUER </v>
          </cell>
          <cell r="I21" t="str">
            <v>Lea</v>
          </cell>
          <cell r="L21" t="str">
            <v>VGT</v>
          </cell>
        </row>
        <row r="22">
          <cell r="F22" t="str">
            <v>SCHNABEL </v>
          </cell>
          <cell r="G22" t="str">
            <v>Lena            </v>
          </cell>
          <cell r="H22" t="str">
            <v>LEMUT </v>
          </cell>
          <cell r="I22" t="str">
            <v>Anna</v>
          </cell>
          <cell r="L22" t="str">
            <v>VGT</v>
          </cell>
        </row>
        <row r="23">
          <cell r="F23" t="str">
            <v>HEINREICHSBERGER </v>
          </cell>
          <cell r="G23" t="str">
            <v>Lorenz </v>
          </cell>
          <cell r="H23" t="str">
            <v>WINKLER </v>
          </cell>
          <cell r="I23" t="str">
            <v>Sonja</v>
          </cell>
          <cell r="L23" t="str">
            <v>SU Döbling</v>
          </cell>
        </row>
        <row r="24">
          <cell r="F24" t="str">
            <v>BERNDL </v>
          </cell>
          <cell r="G24" t="str">
            <v>Janina     </v>
          </cell>
          <cell r="H24" t="str">
            <v>SCHIEDLBAUER </v>
          </cell>
          <cell r="I24" t="str">
            <v>Franziska</v>
          </cell>
          <cell r="L24" t="str">
            <v>USA Krems</v>
          </cell>
        </row>
        <row r="25">
          <cell r="F25" t="str">
            <v>MÖRWALD </v>
          </cell>
          <cell r="G25" t="str">
            <v>Antonia         </v>
          </cell>
          <cell r="H25" t="str">
            <v>REIMELT </v>
          </cell>
          <cell r="I25" t="str">
            <v>Tina</v>
          </cell>
          <cell r="L25" t="str">
            <v>USA Krems</v>
          </cell>
        </row>
        <row r="26">
          <cell r="F26" t="str">
            <v>LANG </v>
          </cell>
          <cell r="G26" t="str">
            <v>Johanna                  </v>
          </cell>
          <cell r="H26" t="str">
            <v>HAAS </v>
          </cell>
          <cell r="I26" t="str">
            <v>Ellen</v>
          </cell>
          <cell r="L26" t="str">
            <v>VGT</v>
          </cell>
        </row>
        <row r="27">
          <cell r="F27" t="str">
            <v>LEITNER </v>
          </cell>
          <cell r="G27" t="str">
            <v>Martina              </v>
          </cell>
          <cell r="H27" t="str">
            <v>HAAS </v>
          </cell>
          <cell r="I27" t="str">
            <v>Vivien</v>
          </cell>
          <cell r="L27" t="str">
            <v>VGT</v>
          </cell>
        </row>
        <row r="28">
          <cell r="F28" t="str">
            <v>EICHELTER </v>
          </cell>
          <cell r="G28" t="str">
            <v>Lola              </v>
          </cell>
          <cell r="H28" t="str">
            <v>FUCHS </v>
          </cell>
          <cell r="I28" t="str">
            <v>Laura</v>
          </cell>
          <cell r="L28" t="str">
            <v>VGT</v>
          </cell>
        </row>
        <row r="29">
          <cell r="F29" t="str">
            <v>KOPSCH </v>
          </cell>
          <cell r="G29" t="str">
            <v>Julia                  </v>
          </cell>
          <cell r="H29" t="str">
            <v>HAYAT-DAWOODI </v>
          </cell>
          <cell r="I29" t="str">
            <v>Stella</v>
          </cell>
          <cell r="L29" t="str">
            <v>VGT</v>
          </cell>
        </row>
        <row r="30">
          <cell r="F30" t="str">
            <v>HARTER </v>
          </cell>
          <cell r="G30" t="str">
            <v>Constanze  </v>
          </cell>
          <cell r="H30" t="str">
            <v>VARTYAN </v>
          </cell>
          <cell r="I30" t="str">
            <v>Zoe                 </v>
          </cell>
          <cell r="J30" t="str">
            <v>HEINREICHSBERGER </v>
          </cell>
          <cell r="K30" t="str">
            <v>Elsa</v>
          </cell>
          <cell r="L30" t="str">
            <v>SU Döbling</v>
          </cell>
        </row>
        <row r="31">
          <cell r="F31" t="str">
            <v>RABENSTEINER </v>
          </cell>
          <cell r="G31" t="str">
            <v>Julian           </v>
          </cell>
          <cell r="H31" t="str">
            <v>HOLLER </v>
          </cell>
          <cell r="I31" t="str">
            <v>Elena</v>
          </cell>
          <cell r="L31" t="str">
            <v>TV Frohnl.</v>
          </cell>
        </row>
        <row r="32">
          <cell r="F32" t="str">
            <v>RATHOFER </v>
          </cell>
          <cell r="G32" t="str">
            <v>Franziska     </v>
          </cell>
          <cell r="H32" t="str">
            <v>DREXLER </v>
          </cell>
          <cell r="I32" t="str">
            <v>Johanna</v>
          </cell>
          <cell r="L32" t="str">
            <v>ATG</v>
          </cell>
        </row>
        <row r="33">
          <cell r="F33" t="str">
            <v>MÖDLIN </v>
          </cell>
          <cell r="G33" t="str">
            <v>Natascha   </v>
          </cell>
          <cell r="H33" t="str">
            <v>SCHLAPANSKY </v>
          </cell>
          <cell r="I33" t="str">
            <v>Vera</v>
          </cell>
          <cell r="L33" t="str">
            <v>SU Döbling</v>
          </cell>
        </row>
        <row r="34">
          <cell r="F34" t="str">
            <v>GASSNER </v>
          </cell>
          <cell r="G34" t="str">
            <v>Magdalena    </v>
          </cell>
          <cell r="H34" t="str">
            <v>HELLDORF </v>
          </cell>
          <cell r="I34" t="str">
            <v>Ariane</v>
          </cell>
          <cell r="L34" t="str">
            <v>USA Krems</v>
          </cell>
        </row>
        <row r="35">
          <cell r="F35" t="str">
            <v>SPEER </v>
          </cell>
          <cell r="G35" t="str">
            <v>Elisabeth          </v>
          </cell>
          <cell r="H35" t="str">
            <v>AXMANN </v>
          </cell>
          <cell r="I35" t="str">
            <v>Emely</v>
          </cell>
          <cell r="L35" t="str">
            <v>USA Krems</v>
          </cell>
        </row>
        <row r="36">
          <cell r="F36" t="str">
            <v>LINTNER </v>
          </cell>
          <cell r="G36" t="str">
            <v>Angela           </v>
          </cell>
          <cell r="H36" t="str">
            <v>MÖRWALD </v>
          </cell>
          <cell r="I36" t="str">
            <v>Johanna                </v>
          </cell>
          <cell r="L36" t="str">
            <v>USA Krems</v>
          </cell>
        </row>
        <row r="37">
          <cell r="F37" t="str">
            <v>STUMVOLL </v>
          </cell>
          <cell r="G37" t="str">
            <v>Saskia            </v>
          </cell>
          <cell r="H37" t="str">
            <v>DATLER </v>
          </cell>
          <cell r="I37" t="str">
            <v>Viktoria </v>
          </cell>
          <cell r="L37" t="str">
            <v>USV Dobersb.</v>
          </cell>
        </row>
        <row r="38">
          <cell r="F38" t="str">
            <v>ZACH </v>
          </cell>
          <cell r="G38" t="str">
            <v>Susanne           </v>
          </cell>
          <cell r="H38" t="str">
            <v>SCHOBER </v>
          </cell>
          <cell r="I38" t="str">
            <v>Natalie</v>
          </cell>
          <cell r="L38" t="str">
            <v>USV Dobersb.</v>
          </cell>
        </row>
        <row r="39">
          <cell r="F39" t="str">
            <v>GAUTSCH </v>
          </cell>
          <cell r="G39" t="str">
            <v>Hannah           </v>
          </cell>
          <cell r="H39" t="str">
            <v>WALTL </v>
          </cell>
          <cell r="I39" t="str">
            <v>Lisa</v>
          </cell>
          <cell r="L39" t="str">
            <v>VGT</v>
          </cell>
        </row>
        <row r="40">
          <cell r="F40" t="str">
            <v>UNTERWEGER </v>
          </cell>
          <cell r="G40" t="str">
            <v>Ursula      </v>
          </cell>
          <cell r="H40" t="str">
            <v>WALTL </v>
          </cell>
          <cell r="I40" t="str">
            <v>Marie</v>
          </cell>
          <cell r="L40" t="str">
            <v>VGT</v>
          </cell>
        </row>
        <row r="41">
          <cell r="F41" t="str">
            <v>HLADIK </v>
          </cell>
          <cell r="G41" t="str">
            <v>Johanna                </v>
          </cell>
          <cell r="H41" t="str">
            <v>FUCHS </v>
          </cell>
          <cell r="I41" t="str">
            <v>Sara</v>
          </cell>
          <cell r="L41" t="str">
            <v>VGT</v>
          </cell>
        </row>
        <row r="42">
          <cell r="F42" t="str">
            <v>ZÖHRER </v>
          </cell>
          <cell r="G42" t="str">
            <v>Lilly                   </v>
          </cell>
          <cell r="H42" t="str">
            <v>PANZITT </v>
          </cell>
          <cell r="I42" t="str">
            <v>Christina               </v>
          </cell>
          <cell r="J42" t="str">
            <v>ZÖHRER </v>
          </cell>
          <cell r="K42" t="str">
            <v>Fanny</v>
          </cell>
          <cell r="L42" t="str">
            <v>ATG</v>
          </cell>
        </row>
        <row r="43">
          <cell r="F43" t="str">
            <v>SCHOPPER </v>
          </cell>
          <cell r="G43" t="str">
            <v>Lisa               </v>
          </cell>
          <cell r="H43" t="str">
            <v>HOFBAUER </v>
          </cell>
          <cell r="I43" t="str">
            <v>Anabel               </v>
          </cell>
          <cell r="J43" t="str">
            <v>LEITNER </v>
          </cell>
          <cell r="K43" t="str">
            <v>Victoria</v>
          </cell>
          <cell r="L43" t="str">
            <v>SU Döbling</v>
          </cell>
        </row>
        <row r="44">
          <cell r="F44" t="str">
            <v>LANJUS-WELLENB. </v>
          </cell>
          <cell r="G44" t="str">
            <v>Sophia   </v>
          </cell>
          <cell r="H44" t="str">
            <v>OKUN </v>
          </cell>
          <cell r="I44" t="str">
            <v>Anastasia           </v>
          </cell>
          <cell r="J44" t="str">
            <v>NEUMÄRKER </v>
          </cell>
          <cell r="K44" t="str">
            <v>Sabrina</v>
          </cell>
          <cell r="L44" t="str">
            <v>SU Döbling</v>
          </cell>
        </row>
        <row r="45">
          <cell r="F45" t="str">
            <v>SCHRAMEK </v>
          </cell>
          <cell r="G45" t="str">
            <v>Patricia     </v>
          </cell>
          <cell r="H45" t="str">
            <v>GAHLEITNER </v>
          </cell>
          <cell r="I45" t="str">
            <v>Marlis              </v>
          </cell>
          <cell r="J45" t="str">
            <v>CIESLAR </v>
          </cell>
          <cell r="K45" t="str">
            <v>Marie</v>
          </cell>
          <cell r="L45" t="str">
            <v>SU Döbling</v>
          </cell>
        </row>
        <row r="46">
          <cell r="F46" t="str">
            <v>PFAFFENEDER </v>
          </cell>
          <cell r="G46" t="str">
            <v>Laura           </v>
          </cell>
          <cell r="H46" t="str">
            <v>GRIESZMAIER  </v>
          </cell>
          <cell r="I46" t="str">
            <v>Iris                 </v>
          </cell>
          <cell r="J46" t="str">
            <v>GAICH </v>
          </cell>
          <cell r="K46" t="str">
            <v>Katharina</v>
          </cell>
          <cell r="L46" t="str">
            <v>TV Frohnl.</v>
          </cell>
        </row>
        <row r="47">
          <cell r="F47" t="str">
            <v>LÜHRMANN </v>
          </cell>
          <cell r="G47" t="str">
            <v>Romana        </v>
          </cell>
          <cell r="H47" t="str">
            <v>GRIESZMAIER </v>
          </cell>
          <cell r="I47" t="str">
            <v>Julia           </v>
          </cell>
          <cell r="J47" t="str">
            <v>MAIERHOFER </v>
          </cell>
          <cell r="K47" t="str">
            <v>Hannah</v>
          </cell>
          <cell r="L47" t="str">
            <v>TV Frohnl.</v>
          </cell>
        </row>
        <row r="48">
          <cell r="F48" t="str">
            <v>LÖFFLER </v>
          </cell>
          <cell r="G48" t="str">
            <v>Josefa         </v>
          </cell>
          <cell r="H48" t="str">
            <v>PUSZTER </v>
          </cell>
          <cell r="I48" t="str">
            <v>Natalie             </v>
          </cell>
          <cell r="J48" t="str">
            <v>KLEZL </v>
          </cell>
          <cell r="K48" t="str">
            <v>Kim</v>
          </cell>
          <cell r="L48" t="str">
            <v>USA Krems</v>
          </cell>
        </row>
        <row r="49">
          <cell r="F49" t="str">
            <v>GALLAUNER </v>
          </cell>
          <cell r="G49" t="str">
            <v>Cornelia       </v>
          </cell>
          <cell r="H49" t="str">
            <v>ZIEGLER </v>
          </cell>
          <cell r="I49" t="str">
            <v>Eva                </v>
          </cell>
          <cell r="J49" t="str">
            <v>ZILLNER </v>
          </cell>
          <cell r="K49" t="str">
            <v>Anja</v>
          </cell>
          <cell r="L49" t="str">
            <v>USA Krems</v>
          </cell>
        </row>
        <row r="50">
          <cell r="F50" t="str">
            <v>EBNER </v>
          </cell>
          <cell r="G50" t="str">
            <v>Anna                        </v>
          </cell>
          <cell r="H50" t="str">
            <v>BEN-SADON </v>
          </cell>
          <cell r="I50" t="str">
            <v>Emely               </v>
          </cell>
          <cell r="J50" t="str">
            <v>BRÜNNER </v>
          </cell>
          <cell r="K50" t="str">
            <v>Anika</v>
          </cell>
          <cell r="L50" t="str">
            <v>USA Krems</v>
          </cell>
        </row>
        <row r="51">
          <cell r="F51" t="str">
            <v>DEIMEL </v>
          </cell>
          <cell r="G51" t="str">
            <v>Ines               </v>
          </cell>
          <cell r="H51" t="str">
            <v>ALTMANN </v>
          </cell>
          <cell r="I51" t="str">
            <v>Stefanie           </v>
          </cell>
          <cell r="J51" t="str">
            <v>SCHOBER </v>
          </cell>
          <cell r="K51" t="str">
            <v>Sophie</v>
          </cell>
          <cell r="L51" t="str">
            <v>USV Dobersb.</v>
          </cell>
        </row>
        <row r="52">
          <cell r="F52" t="str">
            <v>TAFNER </v>
          </cell>
          <cell r="G52" t="str">
            <v>Hanna             </v>
          </cell>
          <cell r="H52" t="str">
            <v>GRAFENEDER </v>
          </cell>
          <cell r="I52" t="str">
            <v>Miriam            </v>
          </cell>
          <cell r="J52" t="str">
            <v>HAYAT-DAWOODI </v>
          </cell>
          <cell r="K52" t="str">
            <v>Hannah</v>
          </cell>
          <cell r="L52" t="str">
            <v>VGT</v>
          </cell>
        </row>
        <row r="53">
          <cell r="F53" t="str">
            <v>TROPPER </v>
          </cell>
          <cell r="G53" t="str">
            <v>Marie              </v>
          </cell>
          <cell r="H53" t="str">
            <v>FISCHER </v>
          </cell>
          <cell r="I53" t="str">
            <v>Lena                     </v>
          </cell>
          <cell r="J53" t="str">
            <v>ZURL </v>
          </cell>
          <cell r="K53" t="str">
            <v>Lisa</v>
          </cell>
          <cell r="L53" t="str">
            <v>VGT</v>
          </cell>
        </row>
        <row r="54">
          <cell r="F54" t="str">
            <v>RUPPRICH </v>
          </cell>
          <cell r="G54" t="str">
            <v>Marlene           </v>
          </cell>
          <cell r="H54" t="str">
            <v>MALLEG </v>
          </cell>
          <cell r="I54" t="str">
            <v>Elisa                   </v>
          </cell>
          <cell r="J54" t="str">
            <v>SEINER </v>
          </cell>
          <cell r="K54" t="str">
            <v>Franziska</v>
          </cell>
          <cell r="L54" t="str">
            <v>VGT</v>
          </cell>
        </row>
        <row r="55">
          <cell r="F55" t="str">
            <v>OFFENBACHER </v>
          </cell>
          <cell r="G55" t="str">
            <v>Stephan       </v>
          </cell>
          <cell r="H55" t="str">
            <v>GSCHIER </v>
          </cell>
          <cell r="I55" t="str">
            <v>Elisabeth     </v>
          </cell>
          <cell r="L55" t="str">
            <v>ATG</v>
          </cell>
        </row>
        <row r="56">
          <cell r="F56" t="str">
            <v>SCHINNERL </v>
          </cell>
          <cell r="G56" t="str">
            <v>Oliver              </v>
          </cell>
          <cell r="H56" t="str">
            <v>HERNANDEZ </v>
          </cell>
          <cell r="I56" t="str">
            <v>Yanis</v>
          </cell>
          <cell r="L56" t="str">
            <v>ATG</v>
          </cell>
        </row>
        <row r="57">
          <cell r="F57" t="str">
            <v>JANZ </v>
          </cell>
          <cell r="G57" t="str">
            <v>Herwig             </v>
          </cell>
          <cell r="H57" t="str">
            <v>TISCENKO </v>
          </cell>
          <cell r="I57" t="str">
            <v>Katharina        </v>
          </cell>
          <cell r="L57" t="str">
            <v>TV Frohnl.</v>
          </cell>
        </row>
        <row r="58">
          <cell r="F58" t="str">
            <v>JIANG </v>
          </cell>
          <cell r="G58" t="str">
            <v>Salie            </v>
          </cell>
          <cell r="H58" t="str">
            <v>STEINSCHADEN </v>
          </cell>
          <cell r="I58" t="str">
            <v>Linda</v>
          </cell>
          <cell r="L58" t="str">
            <v>USA Krems</v>
          </cell>
        </row>
        <row r="59">
          <cell r="F59" t="str">
            <v>BEN-SADON </v>
          </cell>
          <cell r="G59" t="str">
            <v>Eden           </v>
          </cell>
          <cell r="H59" t="str">
            <v>GATTINGER </v>
          </cell>
          <cell r="I59" t="str">
            <v>Amelie</v>
          </cell>
          <cell r="L59" t="str">
            <v>USA Krems</v>
          </cell>
        </row>
        <row r="60">
          <cell r="F60" t="str">
            <v>HIERMANN </v>
          </cell>
          <cell r="G60" t="str">
            <v>Ricarda       </v>
          </cell>
          <cell r="H60" t="str">
            <v>SPIESSMAIER </v>
          </cell>
          <cell r="I60" t="str">
            <v>Marlies</v>
          </cell>
          <cell r="L60" t="str">
            <v>USV Dobersb.</v>
          </cell>
        </row>
        <row r="61">
          <cell r="F61" t="str">
            <v>MÖDLIN </v>
          </cell>
          <cell r="G61" t="str">
            <v>Tanja                 </v>
          </cell>
          <cell r="H61" t="str">
            <v>NEUGEBAUER </v>
          </cell>
          <cell r="I61" t="str">
            <v>Theresa </v>
          </cell>
          <cell r="J61" t="str">
            <v>SCHNEIDER </v>
          </cell>
          <cell r="K61" t="str">
            <v>Sarah</v>
          </cell>
          <cell r="L61" t="str">
            <v>SU Döbling</v>
          </cell>
        </row>
        <row r="62">
          <cell r="F62" t="str">
            <v>GERSTENMAYER </v>
          </cell>
          <cell r="G62" t="str">
            <v>Birgit          </v>
          </cell>
          <cell r="H62" t="str">
            <v>STARITZBÜCHLER </v>
          </cell>
          <cell r="I62" t="str">
            <v>Verena     </v>
          </cell>
          <cell r="J62" t="str">
            <v>PREGESBAUER </v>
          </cell>
          <cell r="K62" t="str">
            <v>Paula</v>
          </cell>
          <cell r="L62" t="str">
            <v>USA Krems</v>
          </cell>
        </row>
        <row r="64">
          <cell r="F64" t="str">
            <v>KOHL  </v>
          </cell>
          <cell r="G64" t="str">
            <v>Alina                </v>
          </cell>
          <cell r="H64" t="str">
            <v>SUNTINGER </v>
          </cell>
          <cell r="I64" t="str">
            <v>Hannah         </v>
          </cell>
          <cell r="J64" t="str">
            <v>SEINER </v>
          </cell>
          <cell r="K64" t="str">
            <v>Katharina        </v>
          </cell>
          <cell r="L64" t="str">
            <v>VGT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leitg"/>
      <sheetName val="Kunstturnen männl."/>
      <sheetName val="Kunstturnen weibl."/>
      <sheetName val="Rhythmische Gymnastik"/>
      <sheetName val="Trampolinspringen"/>
      <sheetName val="Sportaerobic"/>
      <sheetName val="Sportakrobatik"/>
      <sheetName val="Rope Skipping"/>
      <sheetName val="Team-Turnen"/>
      <sheetName val="Daten"/>
    </sheetNames>
    <sheetDataSet>
      <sheetData sheetId="9">
        <row r="79">
          <cell r="F79" t="str">
            <v>Neulingskl.</v>
          </cell>
          <cell r="G79" t="str">
            <v>W2</v>
          </cell>
        </row>
        <row r="80">
          <cell r="F80" t="str">
            <v>Kinder</v>
          </cell>
          <cell r="G80" t="str">
            <v>M2</v>
          </cell>
        </row>
        <row r="81">
          <cell r="F81" t="str">
            <v>Schüler</v>
          </cell>
          <cell r="G81" t="str">
            <v>MX2</v>
          </cell>
        </row>
        <row r="82">
          <cell r="F82" t="str">
            <v>Junioren</v>
          </cell>
          <cell r="G82" t="str">
            <v>W3</v>
          </cell>
        </row>
        <row r="83">
          <cell r="F83" t="str">
            <v>Offene B</v>
          </cell>
          <cell r="G83" t="str">
            <v>M4</v>
          </cell>
        </row>
        <row r="84">
          <cell r="F84" t="str">
            <v>Offene A</v>
          </cell>
        </row>
        <row r="85">
          <cell r="F85" t="str">
            <v>Allg. Kl.</v>
          </cell>
        </row>
        <row r="86">
          <cell r="F86" t="str">
            <v>Meisterkl.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60" zoomScalePageLayoutView="0" workbookViewId="0" topLeftCell="A64">
      <selection activeCell="W17" sqref="W17"/>
    </sheetView>
  </sheetViews>
  <sheetFormatPr defaultColWidth="11.421875" defaultRowHeight="12.75"/>
  <cols>
    <col min="1" max="1" width="3.28125" style="46" customWidth="1"/>
    <col min="2" max="2" width="8.421875" style="7" customWidth="1"/>
    <col min="3" max="3" width="5.421875" style="8" customWidth="1"/>
    <col min="4" max="4" width="6.00390625" style="9" customWidth="1"/>
    <col min="5" max="5" width="27.28125" style="10" customWidth="1"/>
    <col min="6" max="6" width="9.00390625" style="11" customWidth="1"/>
    <col min="7" max="8" width="6.00390625" style="0" customWidth="1"/>
    <col min="9" max="9" width="7.28125" style="0" customWidth="1"/>
    <col min="10" max="12" width="6.00390625" style="0" customWidth="1"/>
    <col min="13" max="13" width="7.28125" style="0" customWidth="1"/>
    <col min="14" max="16" width="6.00390625" style="0" customWidth="1"/>
    <col min="17" max="17" width="7.28125" style="0" customWidth="1"/>
    <col min="18" max="18" width="9.7109375" style="12" customWidth="1"/>
    <col min="19" max="19" width="3.28125" style="0" customWidth="1"/>
  </cols>
  <sheetData>
    <row r="1" spans="2:18" ht="19.5" customHeight="1" thickBot="1" thickTop="1">
      <c r="B1" s="139" t="s">
        <v>0</v>
      </c>
      <c r="C1" s="141" t="s">
        <v>1</v>
      </c>
      <c r="D1" s="143" t="s">
        <v>2</v>
      </c>
      <c r="E1" s="145" t="s">
        <v>3</v>
      </c>
      <c r="F1" s="147" t="s">
        <v>4</v>
      </c>
      <c r="G1" s="128" t="s">
        <v>5</v>
      </c>
      <c r="H1" s="129"/>
      <c r="I1" s="149"/>
      <c r="J1" s="128" t="s">
        <v>6</v>
      </c>
      <c r="K1" s="129"/>
      <c r="L1" s="130"/>
      <c r="M1" s="131"/>
      <c r="N1" s="128" t="s">
        <v>7</v>
      </c>
      <c r="O1" s="129"/>
      <c r="P1" s="132"/>
      <c r="Q1" s="133"/>
      <c r="R1" s="134" t="s">
        <v>8</v>
      </c>
    </row>
    <row r="2" spans="2:18" ht="27.75" customHeight="1" thickBot="1">
      <c r="B2" s="140"/>
      <c r="C2" s="142"/>
      <c r="D2" s="144"/>
      <c r="E2" s="146"/>
      <c r="F2" s="148"/>
      <c r="G2" s="1" t="s">
        <v>9</v>
      </c>
      <c r="H2" s="2" t="s">
        <v>10</v>
      </c>
      <c r="I2" s="3" t="s">
        <v>11</v>
      </c>
      <c r="J2" s="4" t="s">
        <v>12</v>
      </c>
      <c r="K2" s="4" t="s">
        <v>13</v>
      </c>
      <c r="L2" s="4" t="s">
        <v>14</v>
      </c>
      <c r="M2" s="5" t="s">
        <v>15</v>
      </c>
      <c r="N2" s="6" t="s">
        <v>16</v>
      </c>
      <c r="O2" s="6" t="s">
        <v>17</v>
      </c>
      <c r="P2" s="6" t="s">
        <v>18</v>
      </c>
      <c r="Q2" s="5" t="s">
        <v>19</v>
      </c>
      <c r="R2" s="135"/>
    </row>
    <row r="3" ht="24.75" customHeight="1" thickBot="1" thickTop="1"/>
    <row r="4" spans="2:18" ht="30" customHeight="1" thickBot="1" thickTop="1">
      <c r="B4" s="13" t="s">
        <v>20</v>
      </c>
      <c r="C4" s="14">
        <v>1</v>
      </c>
      <c r="D4" s="15">
        <v>1</v>
      </c>
      <c r="E4" s="16" t="str">
        <f>CONCATENATE('[1]StLM 11 (Abl.)'!F18,'[1]StLM 11 (Abl.)'!G18,'[1]StLM 11 (Abl.)'!H18,'[1]StLM 11 (Abl.)'!I18)</f>
        <v>KENDA Klara            SCHRÖDER Lea</v>
      </c>
      <c r="F4" s="17" t="str">
        <f>'[1]StLM 11 (Abl.)'!L18</f>
        <v>VGT</v>
      </c>
      <c r="G4" s="18">
        <v>10</v>
      </c>
      <c r="H4" s="18">
        <v>0.9</v>
      </c>
      <c r="I4" s="19">
        <f aca="true" t="shared" si="0" ref="I4:I16">G4-H4</f>
        <v>9.1</v>
      </c>
      <c r="J4" s="18">
        <v>6.7</v>
      </c>
      <c r="K4" s="18">
        <v>7.2</v>
      </c>
      <c r="L4" s="18">
        <v>7</v>
      </c>
      <c r="M4" s="19">
        <f aca="true" t="shared" si="1" ref="M4:M16">(J4+K4+L4)/3</f>
        <v>6.966666666666666</v>
      </c>
      <c r="N4" s="18">
        <v>6.5</v>
      </c>
      <c r="O4" s="18">
        <v>6</v>
      </c>
      <c r="P4" s="18">
        <v>6.5</v>
      </c>
      <c r="Q4" s="19">
        <f aca="true" t="shared" si="2" ref="Q4:Q16">(N4+O4+P4)/3</f>
        <v>6.333333333333333</v>
      </c>
      <c r="R4" s="20">
        <f aca="true" t="shared" si="3" ref="R4:R16">I4+M4+Q4</f>
        <v>22.4</v>
      </c>
    </row>
    <row r="5" spans="2:18" ht="30" customHeight="1" thickBot="1">
      <c r="B5" s="21" t="s">
        <v>21</v>
      </c>
      <c r="C5" s="22">
        <v>2</v>
      </c>
      <c r="D5" s="23">
        <v>2</v>
      </c>
      <c r="E5" s="24" t="str">
        <f>CONCATENATE('[1]StLM 11 (Abl.)'!F14,'[1]StLM 11 (Abl.)'!G14,'[1]StLM 11 (Abl.)'!H14,'[1]StLM 11 (Abl.)'!I14)</f>
        <v>LIEBMANN Vanessa        FRANZ Anna Sophie</v>
      </c>
      <c r="F5" s="25" t="str">
        <f>'[1]StLM 11 (Abl.)'!L14</f>
        <v>TV Frohnl.</v>
      </c>
      <c r="G5" s="26">
        <v>10</v>
      </c>
      <c r="H5" s="26">
        <v>0.3</v>
      </c>
      <c r="I5" s="27">
        <f t="shared" si="0"/>
        <v>9.7</v>
      </c>
      <c r="J5" s="26">
        <v>6.6</v>
      </c>
      <c r="K5" s="26">
        <v>6.6</v>
      </c>
      <c r="L5" s="26">
        <v>6.1</v>
      </c>
      <c r="M5" s="27">
        <f t="shared" si="1"/>
        <v>6.433333333333333</v>
      </c>
      <c r="N5" s="28">
        <v>6.5</v>
      </c>
      <c r="O5" s="28">
        <v>6</v>
      </c>
      <c r="P5" s="28">
        <v>6.2</v>
      </c>
      <c r="Q5" s="27">
        <f t="shared" si="2"/>
        <v>6.233333333333333</v>
      </c>
      <c r="R5" s="29">
        <f t="shared" si="3"/>
        <v>22.366666666666667</v>
      </c>
    </row>
    <row r="6" spans="2:21" ht="30" customHeight="1" thickBot="1">
      <c r="B6" s="30"/>
      <c r="C6" s="31">
        <v>3</v>
      </c>
      <c r="D6" s="32">
        <v>3</v>
      </c>
      <c r="E6" s="24" t="str">
        <f>CONCATENATE('[1]StLM 11 (Abl.)'!F12,'[1]StLM 11 (Abl.)'!G12,'[1]StLM 11 (Abl.)'!H12,'[1]StLM 11 (Abl.)'!I12)</f>
        <v>KIRCHENGAST Karin          SPÖRK Carina</v>
      </c>
      <c r="F6" s="25" t="str">
        <f>'[1]StLM 11 (Abl.)'!L12</f>
        <v>ATG</v>
      </c>
      <c r="G6" s="26">
        <v>10</v>
      </c>
      <c r="H6" s="26">
        <v>0.6</v>
      </c>
      <c r="I6" s="27">
        <f t="shared" si="0"/>
        <v>9.4</v>
      </c>
      <c r="J6" s="26">
        <v>6.8</v>
      </c>
      <c r="K6" s="26">
        <v>7.1</v>
      </c>
      <c r="L6" s="26">
        <v>6.7</v>
      </c>
      <c r="M6" s="27">
        <f t="shared" si="1"/>
        <v>6.866666666666666</v>
      </c>
      <c r="N6" s="28">
        <v>6</v>
      </c>
      <c r="O6" s="28">
        <v>6</v>
      </c>
      <c r="P6" s="28">
        <v>5.9</v>
      </c>
      <c r="Q6" s="27">
        <f t="shared" si="2"/>
        <v>5.966666666666666</v>
      </c>
      <c r="R6" s="29">
        <f t="shared" si="3"/>
        <v>22.23333333333333</v>
      </c>
      <c r="U6" s="33"/>
    </row>
    <row r="7" spans="2:18" ht="30" customHeight="1" thickBot="1">
      <c r="B7" s="30"/>
      <c r="C7" s="34">
        <v>4</v>
      </c>
      <c r="D7" s="35">
        <v>4</v>
      </c>
      <c r="E7" s="24" t="str">
        <f>CONCATENATE('[1]StLM 11 (Abl.)'!F16,'[1]StLM 11 (Abl.)'!G16,'[1]StLM 11 (Abl.)'!H16,'[1]StLM 11 (Abl.)'!I16)</f>
        <v>RAINWALD Karin                 SOHNEGG Lisa-Marie</v>
      </c>
      <c r="F7" s="25" t="str">
        <f>'[1]StLM 11 (Abl.)'!L16</f>
        <v>TV Frohnl.</v>
      </c>
      <c r="G7" s="26">
        <v>10</v>
      </c>
      <c r="H7" s="26">
        <v>0.3</v>
      </c>
      <c r="I7" s="27">
        <f t="shared" si="0"/>
        <v>9.7</v>
      </c>
      <c r="J7" s="26">
        <v>6.6</v>
      </c>
      <c r="K7" s="26">
        <v>6.8</v>
      </c>
      <c r="L7" s="26">
        <v>6.3</v>
      </c>
      <c r="M7" s="27">
        <f t="shared" si="1"/>
        <v>6.566666666666666</v>
      </c>
      <c r="N7" s="28">
        <v>6</v>
      </c>
      <c r="O7" s="28">
        <v>6</v>
      </c>
      <c r="P7" s="28">
        <v>5.7</v>
      </c>
      <c r="Q7" s="27">
        <f t="shared" si="2"/>
        <v>5.8999999999999995</v>
      </c>
      <c r="R7" s="29">
        <f t="shared" si="3"/>
        <v>22.166666666666664</v>
      </c>
    </row>
    <row r="8" spans="2:18" ht="30" customHeight="1" thickBot="1">
      <c r="B8" s="30"/>
      <c r="C8" s="34">
        <v>5</v>
      </c>
      <c r="D8" s="35">
        <v>5</v>
      </c>
      <c r="E8" s="24" t="str">
        <f>CONCATENATE('[1]StLM 11 (Abl.)'!F20,'[1]StLM 11 (Abl.)'!G20,'[1]StLM 11 (Abl.)'!H20,'[1]StLM 11 (Abl.)'!I20)</f>
        <v>HERRES Christina    NEUBAUER Sarah-Anna</v>
      </c>
      <c r="F8" s="25" t="str">
        <f>'[1]StLM 11 (Abl.)'!L20</f>
        <v>TV Frohnl.</v>
      </c>
      <c r="G8" s="26">
        <v>10</v>
      </c>
      <c r="H8" s="26">
        <v>0.6</v>
      </c>
      <c r="I8" s="27">
        <f t="shared" si="0"/>
        <v>9.4</v>
      </c>
      <c r="J8" s="26">
        <v>6.8</v>
      </c>
      <c r="K8" s="26">
        <v>6.4</v>
      </c>
      <c r="L8" s="26">
        <v>6.3</v>
      </c>
      <c r="M8" s="27">
        <f t="shared" si="1"/>
        <v>6.5</v>
      </c>
      <c r="N8" s="28">
        <v>5.8</v>
      </c>
      <c r="O8" s="28">
        <v>5.8</v>
      </c>
      <c r="P8" s="28">
        <v>6.1</v>
      </c>
      <c r="Q8" s="27">
        <f t="shared" si="2"/>
        <v>5.8999999999999995</v>
      </c>
      <c r="R8" s="29">
        <f t="shared" si="3"/>
        <v>21.8</v>
      </c>
    </row>
    <row r="9" spans="2:18" ht="30" customHeight="1" thickBot="1">
      <c r="B9" s="36"/>
      <c r="C9" s="34">
        <v>6</v>
      </c>
      <c r="D9" s="35">
        <v>6</v>
      </c>
      <c r="E9" s="24" t="str">
        <f>CONCATENATE('[1]StLM 11 (Abl.)'!F15,'[1]StLM 11 (Abl.)'!G15,'[1]StLM 11 (Abl.)'!H15,'[1]StLM 11 (Abl.)'!I15)</f>
        <v>KALTNER Maria          BRUNNER Katharina        </v>
      </c>
      <c r="F9" s="25" t="str">
        <f>'[1]StLM 11 (Abl.)'!L15</f>
        <v>TV Frohnl.</v>
      </c>
      <c r="G9" s="26">
        <v>10</v>
      </c>
      <c r="H9" s="26">
        <v>1.2</v>
      </c>
      <c r="I9" s="27">
        <f t="shared" si="0"/>
        <v>8.8</v>
      </c>
      <c r="J9" s="26">
        <v>6.6</v>
      </c>
      <c r="K9" s="26">
        <v>6.5</v>
      </c>
      <c r="L9" s="26">
        <v>6.7</v>
      </c>
      <c r="M9" s="27">
        <f t="shared" si="1"/>
        <v>6.6000000000000005</v>
      </c>
      <c r="N9" s="28">
        <v>5.7</v>
      </c>
      <c r="O9" s="28">
        <v>6.2</v>
      </c>
      <c r="P9" s="28">
        <v>5.7</v>
      </c>
      <c r="Q9" s="27">
        <f t="shared" si="2"/>
        <v>5.866666666666667</v>
      </c>
      <c r="R9" s="29">
        <f t="shared" si="3"/>
        <v>21.26666666666667</v>
      </c>
    </row>
    <row r="10" spans="2:18" ht="30" customHeight="1" thickBot="1">
      <c r="B10" s="36"/>
      <c r="C10" s="34">
        <v>7</v>
      </c>
      <c r="D10" s="35">
        <v>7</v>
      </c>
      <c r="E10" s="24" t="str">
        <f>CONCATENATE('[1]StLM 11 (Abl.)'!F17,'[1]StLM 11 (Abl.)'!G17,'[1]StLM 11 (Abl.)'!H17,'[1]StLM 11 (Abl.)'!I17)</f>
        <v>SCHRÖDER Lisa-Marie      FESSL Martina</v>
      </c>
      <c r="F10" s="25" t="str">
        <f>'[1]StLM 11 (Abl.)'!L17</f>
        <v>VGT</v>
      </c>
      <c r="G10" s="26">
        <v>10</v>
      </c>
      <c r="H10" s="26">
        <v>0.9</v>
      </c>
      <c r="I10" s="27">
        <f t="shared" si="0"/>
        <v>9.1</v>
      </c>
      <c r="J10" s="26">
        <v>6</v>
      </c>
      <c r="K10" s="26">
        <v>6.2</v>
      </c>
      <c r="L10" s="26">
        <v>5.8</v>
      </c>
      <c r="M10" s="27">
        <f t="shared" si="1"/>
        <v>6</v>
      </c>
      <c r="N10" s="28">
        <v>5.5</v>
      </c>
      <c r="O10" s="28">
        <v>5.5</v>
      </c>
      <c r="P10" s="28">
        <v>5.6</v>
      </c>
      <c r="Q10" s="27">
        <f t="shared" si="2"/>
        <v>5.533333333333334</v>
      </c>
      <c r="R10" s="29">
        <f t="shared" si="3"/>
        <v>20.633333333333333</v>
      </c>
    </row>
    <row r="11" spans="2:18" ht="30" customHeight="1" thickBot="1">
      <c r="B11" s="36"/>
      <c r="C11" s="34">
        <v>8</v>
      </c>
      <c r="D11" s="35">
        <v>8</v>
      </c>
      <c r="E11" s="24" t="str">
        <f>CONCATENATE('[1]StLM 11 (Abl.)'!F9,'[1]StLM 11 (Abl.)'!G9,'[1]StLM 11 (Abl.)'!H9,'[1]StLM 11 (Abl.)'!I9)</f>
        <v>GAICH Florian        RABENSTEINER Johannes</v>
      </c>
      <c r="F11" s="25" t="str">
        <f>'[1]StLM 11 (Abl.)'!L9</f>
        <v>TV Frohnl.</v>
      </c>
      <c r="G11" s="26">
        <v>8.75</v>
      </c>
      <c r="H11" s="26">
        <v>0.3</v>
      </c>
      <c r="I11" s="27">
        <f t="shared" si="0"/>
        <v>8.45</v>
      </c>
      <c r="J11" s="26">
        <v>6.5</v>
      </c>
      <c r="K11" s="26">
        <v>6</v>
      </c>
      <c r="L11" s="26">
        <v>6</v>
      </c>
      <c r="M11" s="27">
        <f t="shared" si="1"/>
        <v>6.166666666666667</v>
      </c>
      <c r="N11" s="28">
        <v>5.1</v>
      </c>
      <c r="O11" s="28">
        <v>5.6</v>
      </c>
      <c r="P11" s="28">
        <v>5.5</v>
      </c>
      <c r="Q11" s="27">
        <f t="shared" si="2"/>
        <v>5.3999999999999995</v>
      </c>
      <c r="R11" s="29">
        <f t="shared" si="3"/>
        <v>20.016666666666666</v>
      </c>
    </row>
    <row r="12" spans="2:18" ht="30" customHeight="1" thickBot="1">
      <c r="B12" s="36"/>
      <c r="C12" s="34">
        <v>9</v>
      </c>
      <c r="D12" s="35">
        <v>9</v>
      </c>
      <c r="E12" s="24" t="str">
        <f>CONCATENATE('[1]StLM 11 (Abl.)'!F21,'[1]StLM 11 (Abl.)'!G21,'[1]StLM 11 (Abl.)'!H21,'[1]StLM 11 (Abl.)'!I21)</f>
        <v>BÖHLER Christina    KAINDLBAUER Lea</v>
      </c>
      <c r="F12" s="25" t="str">
        <f>'[1]StLM 11 (Abl.)'!L21</f>
        <v>VGT</v>
      </c>
      <c r="G12" s="26">
        <v>9.75</v>
      </c>
      <c r="H12" s="26">
        <v>0.9</v>
      </c>
      <c r="I12" s="27">
        <f t="shared" si="0"/>
        <v>8.85</v>
      </c>
      <c r="J12" s="26">
        <v>6.2</v>
      </c>
      <c r="K12" s="26">
        <v>6.1</v>
      </c>
      <c r="L12" s="26">
        <v>5.9</v>
      </c>
      <c r="M12" s="27">
        <f t="shared" si="1"/>
        <v>6.066666666666667</v>
      </c>
      <c r="N12" s="28">
        <v>5</v>
      </c>
      <c r="O12" s="28">
        <v>4.9</v>
      </c>
      <c r="P12" s="28">
        <v>5.2</v>
      </c>
      <c r="Q12" s="27">
        <f t="shared" si="2"/>
        <v>5.033333333333334</v>
      </c>
      <c r="R12" s="29">
        <f t="shared" si="3"/>
        <v>19.950000000000003</v>
      </c>
    </row>
    <row r="13" spans="2:18" ht="30" customHeight="1" thickBot="1">
      <c r="B13" s="36"/>
      <c r="C13" s="34">
        <v>10</v>
      </c>
      <c r="D13" s="35">
        <v>10</v>
      </c>
      <c r="E13" s="24" t="str">
        <f>CONCATENATE('[1]StLM 11 (Abl.)'!F19,'[1]StLM 11 (Abl.)'!G19,'[1]StLM 11 (Abl.)'!H19,'[1]StLM 11 (Abl.)'!I19)</f>
        <v>LEMUT Elena                MALLEG Sophia</v>
      </c>
      <c r="F13" s="25" t="str">
        <f>'[1]StLM 11 (Abl.)'!L19</f>
        <v>VGT</v>
      </c>
      <c r="G13" s="26">
        <v>9.75</v>
      </c>
      <c r="H13" s="26">
        <v>1.8</v>
      </c>
      <c r="I13" s="27">
        <f t="shared" si="0"/>
        <v>7.95</v>
      </c>
      <c r="J13" s="26">
        <v>6.1</v>
      </c>
      <c r="K13" s="26">
        <v>5.4</v>
      </c>
      <c r="L13" s="26">
        <v>5.5</v>
      </c>
      <c r="M13" s="27">
        <f t="shared" si="1"/>
        <v>5.666666666666667</v>
      </c>
      <c r="N13" s="28">
        <v>5.5</v>
      </c>
      <c r="O13" s="28">
        <v>5</v>
      </c>
      <c r="P13" s="28">
        <v>5</v>
      </c>
      <c r="Q13" s="27">
        <f t="shared" si="2"/>
        <v>5.166666666666667</v>
      </c>
      <c r="R13" s="29">
        <f t="shared" si="3"/>
        <v>18.783333333333335</v>
      </c>
    </row>
    <row r="14" spans="2:18" ht="30" customHeight="1" thickBot="1">
      <c r="B14" s="36"/>
      <c r="C14" s="34">
        <v>11</v>
      </c>
      <c r="D14" s="35">
        <v>11</v>
      </c>
      <c r="E14" s="24" t="str">
        <f>CONCATENATE('[1]StLM 11 (Abl.)'!F10,'[1]StLM 11 (Abl.)'!G10,'[1]StLM 11 (Abl.)'!H10,'[1]StLM 11 (Abl.)'!I10)</f>
        <v>GRATZER Hannes         SAURER Lukas</v>
      </c>
      <c r="F14" s="25" t="str">
        <f>'[1]StLM 11 (Abl.)'!L10</f>
        <v>TV Frohnl.</v>
      </c>
      <c r="G14" s="26">
        <v>8.75</v>
      </c>
      <c r="H14" s="26">
        <v>1.5</v>
      </c>
      <c r="I14" s="27">
        <f t="shared" si="0"/>
        <v>7.25</v>
      </c>
      <c r="J14" s="26">
        <v>6.4</v>
      </c>
      <c r="K14" s="26">
        <v>6</v>
      </c>
      <c r="L14" s="26">
        <v>6.2</v>
      </c>
      <c r="M14" s="27">
        <f t="shared" si="1"/>
        <v>6.2</v>
      </c>
      <c r="N14" s="28">
        <v>5.1</v>
      </c>
      <c r="O14" s="28">
        <v>5.4</v>
      </c>
      <c r="P14" s="28">
        <v>4.9</v>
      </c>
      <c r="Q14" s="27">
        <f t="shared" si="2"/>
        <v>5.133333333333334</v>
      </c>
      <c r="R14" s="29">
        <f t="shared" si="3"/>
        <v>18.583333333333332</v>
      </c>
    </row>
    <row r="15" spans="2:18" ht="30" customHeight="1" thickBot="1">
      <c r="B15" s="36"/>
      <c r="C15" s="34">
        <v>12</v>
      </c>
      <c r="D15" s="35"/>
      <c r="E15" s="24" t="str">
        <f>CONCATENATE('[1]StLM 11 (Abl.)'!F11,'[1]StLM 11 (Abl.)'!G11,'[1]StLM 11 (Abl.)'!H11,'[1]StLM 11 (Abl.)'!I11)</f>
        <v>LOICHT Marlene           HEINREICHSBERGER Ulrich</v>
      </c>
      <c r="F15" s="25" t="str">
        <f>'[1]StLM 11 (Abl.)'!L11</f>
        <v>SU Döbling</v>
      </c>
      <c r="G15" s="26">
        <v>10</v>
      </c>
      <c r="H15" s="26">
        <v>0.9</v>
      </c>
      <c r="I15" s="27">
        <f t="shared" si="0"/>
        <v>9.1</v>
      </c>
      <c r="J15" s="26">
        <v>4.2</v>
      </c>
      <c r="K15" s="26">
        <v>3.7</v>
      </c>
      <c r="L15" s="26">
        <v>3.8</v>
      </c>
      <c r="M15" s="27">
        <f t="shared" si="1"/>
        <v>3.9</v>
      </c>
      <c r="N15" s="28">
        <v>5</v>
      </c>
      <c r="O15" s="28">
        <v>5</v>
      </c>
      <c r="P15" s="28">
        <v>4.5</v>
      </c>
      <c r="Q15" s="27">
        <f t="shared" si="2"/>
        <v>4.833333333333333</v>
      </c>
      <c r="R15" s="29">
        <f t="shared" si="3"/>
        <v>17.833333333333332</v>
      </c>
    </row>
    <row r="16" spans="2:18" ht="30" customHeight="1" thickBot="1">
      <c r="B16" s="37"/>
      <c r="C16" s="38">
        <v>13</v>
      </c>
      <c r="D16" s="39">
        <v>12</v>
      </c>
      <c r="E16" s="40" t="str">
        <f>CONCATENATE('[1]StLM 11 (Abl.)'!F22,'[1]StLM 11 (Abl.)'!G22,'[1]StLM 11 (Abl.)'!H22,'[1]StLM 11 (Abl.)'!I22)</f>
        <v>SCHNABEL Lena            LEMUT Anna</v>
      </c>
      <c r="F16" s="41" t="str">
        <f>'[1]StLM 11 (Abl.)'!L22</f>
        <v>VGT</v>
      </c>
      <c r="G16" s="42">
        <v>8</v>
      </c>
      <c r="H16" s="42">
        <v>0.9</v>
      </c>
      <c r="I16" s="43">
        <f t="shared" si="0"/>
        <v>7.1</v>
      </c>
      <c r="J16" s="42">
        <v>5.1</v>
      </c>
      <c r="K16" s="42">
        <v>5.1</v>
      </c>
      <c r="L16" s="42">
        <v>4.5</v>
      </c>
      <c r="M16" s="43">
        <f t="shared" si="1"/>
        <v>4.8999999999999995</v>
      </c>
      <c r="N16" s="44">
        <v>5.1</v>
      </c>
      <c r="O16" s="44">
        <v>4.6</v>
      </c>
      <c r="P16" s="44">
        <v>4.6</v>
      </c>
      <c r="Q16" s="43">
        <f t="shared" si="2"/>
        <v>4.766666666666667</v>
      </c>
      <c r="R16" s="45">
        <f t="shared" si="3"/>
        <v>16.766666666666666</v>
      </c>
    </row>
    <row r="17" spans="2:18" ht="30" customHeight="1" thickTop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2:18" ht="24.75" customHeight="1" thickBot="1">
      <c r="B18" s="47"/>
      <c r="C18" s="48"/>
      <c r="D18" s="49"/>
      <c r="E18" s="50"/>
      <c r="F18" s="51"/>
      <c r="G18" s="52"/>
      <c r="H18" s="52"/>
      <c r="I18" s="53"/>
      <c r="J18" s="52"/>
      <c r="K18" s="52"/>
      <c r="L18" s="52"/>
      <c r="M18" s="53"/>
      <c r="N18" s="52"/>
      <c r="O18" s="52"/>
      <c r="P18" s="52"/>
      <c r="Q18" s="53"/>
      <c r="R18" s="54"/>
    </row>
    <row r="19" spans="1:19" ht="17.25" customHeight="1" thickBot="1" thickTop="1">
      <c r="A19" s="55"/>
      <c r="B19" s="56"/>
      <c r="C19" s="57"/>
      <c r="D19" s="58"/>
      <c r="E19" s="59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63"/>
    </row>
    <row r="20" spans="1:19" ht="30" customHeight="1" thickBot="1" thickTop="1">
      <c r="A20" s="64"/>
      <c r="B20" s="65"/>
      <c r="C20" s="66"/>
      <c r="D20" s="67"/>
      <c r="E20" s="68"/>
      <c r="F20" s="136" t="s">
        <v>22</v>
      </c>
      <c r="G20" s="137"/>
      <c r="H20" s="137"/>
      <c r="I20" s="137"/>
      <c r="J20" s="137"/>
      <c r="K20" s="137"/>
      <c r="L20" s="138"/>
      <c r="M20" s="69"/>
      <c r="N20" s="69"/>
      <c r="O20" s="69"/>
      <c r="P20" s="69"/>
      <c r="Q20" s="69"/>
      <c r="R20" s="70"/>
      <c r="S20" s="71"/>
    </row>
    <row r="21" spans="1:19" ht="17.25" customHeight="1" thickBot="1" thickTop="1">
      <c r="A21" s="64"/>
      <c r="B21" s="65"/>
      <c r="C21" s="66"/>
      <c r="D21" s="67"/>
      <c r="E21" s="68"/>
      <c r="F21" s="7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71"/>
    </row>
    <row r="22" spans="1:19" ht="30" customHeight="1" thickBot="1" thickTop="1">
      <c r="A22" s="64"/>
      <c r="B22" s="73" t="s">
        <v>23</v>
      </c>
      <c r="C22" s="14">
        <v>1</v>
      </c>
      <c r="D22" s="74"/>
      <c r="E22" s="16" t="str">
        <f>CONCATENATE('[1]StLM 11 (Abl.)'!F25,'[1]StLM 11 (Abl.)'!G25,'[1]StLM 11 (Abl.)'!H25,'[1]StLM 11 (Abl.)'!I25)</f>
        <v>MÖRWALD Antonia         REIMELT Tina</v>
      </c>
      <c r="F22" s="17" t="str">
        <f>'[1]StLM 11 (Abl.)'!L25</f>
        <v>USA Krems</v>
      </c>
      <c r="G22" s="18">
        <v>10</v>
      </c>
      <c r="H22" s="18">
        <v>0</v>
      </c>
      <c r="I22" s="19">
        <f aca="true" t="shared" si="4" ref="I22:I28">G22-H22</f>
        <v>10</v>
      </c>
      <c r="J22" s="18">
        <v>7.5</v>
      </c>
      <c r="K22" s="18">
        <v>7.3</v>
      </c>
      <c r="L22" s="18">
        <v>7.6</v>
      </c>
      <c r="M22" s="19">
        <f aca="true" t="shared" si="5" ref="M22:M28">(J22+K22+L22)/3</f>
        <v>7.466666666666666</v>
      </c>
      <c r="N22" s="18">
        <v>7</v>
      </c>
      <c r="O22" s="18">
        <v>7</v>
      </c>
      <c r="P22" s="18">
        <v>7.5</v>
      </c>
      <c r="Q22" s="19">
        <f aca="true" t="shared" si="6" ref="Q22:Q28">(N22+O22+P22)/3</f>
        <v>7.166666666666667</v>
      </c>
      <c r="R22" s="20">
        <f aca="true" t="shared" si="7" ref="R22:R28">I22+M22+Q22</f>
        <v>24.633333333333333</v>
      </c>
      <c r="S22" s="71"/>
    </row>
    <row r="23" spans="1:19" ht="30" customHeight="1" thickBot="1">
      <c r="A23" s="64"/>
      <c r="B23" s="75" t="s">
        <v>24</v>
      </c>
      <c r="C23" s="22">
        <v>2</v>
      </c>
      <c r="D23" s="35"/>
      <c r="E23" s="24" t="str">
        <f>CONCATENATE('[1]StLM 11 (Abl.)'!F24,'[1]StLM 11 (Abl.)'!G24,'[1]StLM 11 (Abl.)'!H24,'[1]StLM 11 (Abl.)'!I24)</f>
        <v>BERNDL Janina     SCHIEDLBAUER Franziska</v>
      </c>
      <c r="F23" s="25" t="str">
        <f>'[1]StLM 11 (Abl.)'!L24</f>
        <v>USA Krems</v>
      </c>
      <c r="G23" s="26">
        <v>10</v>
      </c>
      <c r="H23" s="26">
        <v>0.3</v>
      </c>
      <c r="I23" s="27">
        <f t="shared" si="4"/>
        <v>9.7</v>
      </c>
      <c r="J23" s="26">
        <v>6.5</v>
      </c>
      <c r="K23" s="26">
        <v>6.6</v>
      </c>
      <c r="L23" s="26">
        <v>7</v>
      </c>
      <c r="M23" s="27">
        <f t="shared" si="5"/>
        <v>6.7</v>
      </c>
      <c r="N23" s="28">
        <v>6.9</v>
      </c>
      <c r="O23" s="28">
        <v>7.4</v>
      </c>
      <c r="P23" s="28">
        <v>7.1</v>
      </c>
      <c r="Q23" s="27">
        <f t="shared" si="6"/>
        <v>7.133333333333333</v>
      </c>
      <c r="R23" s="29">
        <f t="shared" si="7"/>
        <v>23.53333333333333</v>
      </c>
      <c r="S23" s="71"/>
    </row>
    <row r="24" spans="1:19" ht="30" customHeight="1" thickBot="1">
      <c r="A24" s="64"/>
      <c r="B24" s="36"/>
      <c r="C24" s="31">
        <v>3</v>
      </c>
      <c r="D24" s="76">
        <v>1</v>
      </c>
      <c r="E24" s="24" t="str">
        <f>CONCATENATE('[1]StLM 11 (Abl.)'!F29,'[1]StLM 11 (Abl.)'!G29,'[1]StLM 11 (Abl.)'!H29,'[1]StLM 11 (Abl.)'!I29)</f>
        <v>KOPSCH Julia                  HAYAT-DAWOODI Stella</v>
      </c>
      <c r="F24" s="25" t="str">
        <f>'[1]StLM 11 (Abl.)'!L29</f>
        <v>VGT</v>
      </c>
      <c r="G24" s="26">
        <v>9.95</v>
      </c>
      <c r="H24" s="26">
        <v>0.9</v>
      </c>
      <c r="I24" s="27">
        <f t="shared" si="4"/>
        <v>9.049999999999999</v>
      </c>
      <c r="J24" s="26">
        <v>6.1</v>
      </c>
      <c r="K24" s="26">
        <v>6</v>
      </c>
      <c r="L24" s="26">
        <v>6.5</v>
      </c>
      <c r="M24" s="27">
        <f t="shared" si="5"/>
        <v>6.2</v>
      </c>
      <c r="N24" s="28">
        <v>6.3</v>
      </c>
      <c r="O24" s="28">
        <v>6.3</v>
      </c>
      <c r="P24" s="28">
        <v>6.8</v>
      </c>
      <c r="Q24" s="27">
        <f t="shared" si="6"/>
        <v>6.466666666666666</v>
      </c>
      <c r="R24" s="29">
        <f t="shared" si="7"/>
        <v>21.716666666666665</v>
      </c>
      <c r="S24" s="71"/>
    </row>
    <row r="25" spans="1:19" ht="30" customHeight="1" thickBot="1">
      <c r="A25" s="64"/>
      <c r="B25" s="36"/>
      <c r="C25" s="34">
        <v>4</v>
      </c>
      <c r="D25" s="23">
        <v>2</v>
      </c>
      <c r="E25" s="24" t="str">
        <f>CONCATENATE('[1]StLM 11 (Abl.)'!F26,'[1]StLM 11 (Abl.)'!G26,'[1]StLM 11 (Abl.)'!H26,'[1]StLM 11 (Abl.)'!I26)</f>
        <v>LANG Johanna                  HAAS Ellen</v>
      </c>
      <c r="F25" s="25" t="str">
        <f>'[1]StLM 11 (Abl.)'!L26</f>
        <v>VGT</v>
      </c>
      <c r="G25" s="26">
        <v>9.8</v>
      </c>
      <c r="H25" s="26">
        <v>0.6</v>
      </c>
      <c r="I25" s="27">
        <f t="shared" si="4"/>
        <v>9.200000000000001</v>
      </c>
      <c r="J25" s="26">
        <v>5.7</v>
      </c>
      <c r="K25" s="26">
        <v>5.8</v>
      </c>
      <c r="L25" s="26">
        <v>6.2</v>
      </c>
      <c r="M25" s="27">
        <f t="shared" si="5"/>
        <v>5.8999999999999995</v>
      </c>
      <c r="N25" s="28">
        <v>6.3</v>
      </c>
      <c r="O25" s="28">
        <v>6.3</v>
      </c>
      <c r="P25" s="28">
        <v>6.3</v>
      </c>
      <c r="Q25" s="27">
        <f t="shared" si="6"/>
        <v>6.3</v>
      </c>
      <c r="R25" s="29">
        <f t="shared" si="7"/>
        <v>21.400000000000002</v>
      </c>
      <c r="S25" s="71"/>
    </row>
    <row r="26" spans="1:19" ht="30" customHeight="1" thickBot="1">
      <c r="A26" s="64"/>
      <c r="B26" s="36"/>
      <c r="C26" s="34">
        <v>5</v>
      </c>
      <c r="D26" s="32">
        <v>3</v>
      </c>
      <c r="E26" s="24" t="str">
        <f>CONCATENATE('[1]StLM 11 (Abl.)'!F28,'[1]StLM 11 (Abl.)'!G28,'[1]StLM 11 (Abl.)'!H28,'[1]StLM 11 (Abl.)'!I28)</f>
        <v>EICHELTER Lola              FUCHS Laura</v>
      </c>
      <c r="F26" s="25" t="str">
        <f>'[1]StLM 11 (Abl.)'!L28</f>
        <v>VGT</v>
      </c>
      <c r="G26" s="26">
        <v>10</v>
      </c>
      <c r="H26" s="26">
        <v>1.2</v>
      </c>
      <c r="I26" s="27">
        <f t="shared" si="4"/>
        <v>8.8</v>
      </c>
      <c r="J26" s="26">
        <v>5.2</v>
      </c>
      <c r="K26" s="26">
        <v>5.4</v>
      </c>
      <c r="L26" s="26">
        <v>5.7</v>
      </c>
      <c r="M26" s="27">
        <f t="shared" si="5"/>
        <v>5.433333333333334</v>
      </c>
      <c r="N26" s="28">
        <v>6</v>
      </c>
      <c r="O26" s="28">
        <v>6.1</v>
      </c>
      <c r="P26" s="28">
        <v>6.5</v>
      </c>
      <c r="Q26" s="27">
        <f t="shared" si="6"/>
        <v>6.2</v>
      </c>
      <c r="R26" s="29">
        <f t="shared" si="7"/>
        <v>20.433333333333334</v>
      </c>
      <c r="S26" s="71"/>
    </row>
    <row r="27" spans="1:19" ht="30" customHeight="1" thickBot="1">
      <c r="A27" s="64"/>
      <c r="B27" s="36"/>
      <c r="C27" s="34">
        <v>6</v>
      </c>
      <c r="D27" s="35">
        <v>4</v>
      </c>
      <c r="E27" s="24" t="str">
        <f>CONCATENATE('[1]StLM 11 (Abl.)'!F27,'[1]StLM 11 (Abl.)'!G27,'[1]StLM 11 (Abl.)'!H27,'[1]StLM 11 (Abl.)'!I27)</f>
        <v>LEITNER Martina              HAAS Vivien</v>
      </c>
      <c r="F27" s="25" t="str">
        <f>'[1]StLM 11 (Abl.)'!L27</f>
        <v>VGT</v>
      </c>
      <c r="G27" s="26">
        <v>9.6</v>
      </c>
      <c r="H27" s="26">
        <v>1.6</v>
      </c>
      <c r="I27" s="27">
        <f t="shared" si="4"/>
        <v>8</v>
      </c>
      <c r="J27" s="26">
        <v>5.7</v>
      </c>
      <c r="K27" s="26">
        <v>5.5</v>
      </c>
      <c r="L27" s="26">
        <v>6</v>
      </c>
      <c r="M27" s="27">
        <f t="shared" si="5"/>
        <v>5.733333333333333</v>
      </c>
      <c r="N27" s="28">
        <v>5.7</v>
      </c>
      <c r="O27" s="28">
        <v>6.1</v>
      </c>
      <c r="P27" s="28">
        <v>6.2</v>
      </c>
      <c r="Q27" s="27">
        <f t="shared" si="6"/>
        <v>6</v>
      </c>
      <c r="R27" s="29">
        <f t="shared" si="7"/>
        <v>19.733333333333334</v>
      </c>
      <c r="S27" s="71"/>
    </row>
    <row r="28" spans="1:19" ht="30" customHeight="1" thickBot="1">
      <c r="A28" s="64"/>
      <c r="B28" s="37"/>
      <c r="C28" s="38">
        <v>7</v>
      </c>
      <c r="D28" s="39"/>
      <c r="E28" s="40" t="str">
        <f>CONCATENATE('[1]StLM 11 (Abl.)'!F23,'[1]StLM 11 (Abl.)'!G23,'[1]StLM 11 (Abl.)'!H23,'[1]StLM 11 (Abl.)'!I23)</f>
        <v>HEINREICHSBERGER Lorenz WINKLER Sonja</v>
      </c>
      <c r="F28" s="41" t="str">
        <f>'[1]StLM 11 (Abl.)'!L23</f>
        <v>SU Döbling</v>
      </c>
      <c r="G28" s="42">
        <v>9.4</v>
      </c>
      <c r="H28" s="42">
        <v>1.4</v>
      </c>
      <c r="I28" s="43">
        <f t="shared" si="4"/>
        <v>8</v>
      </c>
      <c r="J28" s="42">
        <v>4.5</v>
      </c>
      <c r="K28" s="42">
        <v>5</v>
      </c>
      <c r="L28" s="42">
        <v>5</v>
      </c>
      <c r="M28" s="43">
        <f t="shared" si="5"/>
        <v>4.833333333333333</v>
      </c>
      <c r="N28" s="44">
        <v>5.3</v>
      </c>
      <c r="O28" s="44">
        <v>5.3</v>
      </c>
      <c r="P28" s="44">
        <v>5.8</v>
      </c>
      <c r="Q28" s="43">
        <f t="shared" si="6"/>
        <v>5.466666666666666</v>
      </c>
      <c r="R28" s="45">
        <f t="shared" si="7"/>
        <v>18.299999999999997</v>
      </c>
      <c r="S28" s="71"/>
    </row>
    <row r="29" spans="1:19" ht="17.25" customHeight="1" thickBot="1" thickTop="1">
      <c r="A29" s="77"/>
      <c r="B29" s="78"/>
      <c r="C29" s="79"/>
      <c r="D29" s="80"/>
      <c r="E29" s="81"/>
      <c r="F29" s="82"/>
      <c r="G29" s="83"/>
      <c r="H29" s="83"/>
      <c r="I29" s="84"/>
      <c r="J29" s="83"/>
      <c r="K29" s="83"/>
      <c r="L29" s="83"/>
      <c r="M29" s="84"/>
      <c r="N29" s="83"/>
      <c r="O29" s="83"/>
      <c r="P29" s="83"/>
      <c r="Q29" s="84"/>
      <c r="R29" s="85"/>
      <c r="S29" s="86"/>
    </row>
    <row r="30" spans="2:18" ht="24.75" customHeight="1" thickTop="1">
      <c r="B30" s="47"/>
      <c r="C30" s="48"/>
      <c r="D30" s="49"/>
      <c r="E30" s="50"/>
      <c r="F30" s="51"/>
      <c r="G30" s="52"/>
      <c r="H30" s="52"/>
      <c r="I30" s="53"/>
      <c r="J30" s="52"/>
      <c r="K30" s="52"/>
      <c r="L30" s="52"/>
      <c r="M30" s="53"/>
      <c r="N30" s="52"/>
      <c r="O30" s="52"/>
      <c r="P30" s="52"/>
      <c r="Q30" s="53"/>
      <c r="R30" s="54"/>
    </row>
    <row r="31" ht="24.75" customHeight="1" thickBot="1"/>
    <row r="32" spans="2:18" ht="48" customHeight="1" thickBot="1" thickTop="1">
      <c r="B32" s="87" t="s">
        <v>25</v>
      </c>
      <c r="C32" s="88">
        <v>1</v>
      </c>
      <c r="D32" s="89"/>
      <c r="E32" s="90" t="str">
        <f>CONCATENATE('[1]StLM 11 (Abl.)'!F30,'[1]StLM 11 (Abl.)'!G30,'[1]StLM 11 (Abl.)'!H30,'[1]StLM 11 (Abl.)'!I30,'[1]StLM 11 (Abl.)'!J30,'[1]StLM 11 (Abl.)'!K30)</f>
        <v>HARTER Constanze  VARTYAN Zoe                 HEINREICHSBERGER Elsa</v>
      </c>
      <c r="F32" s="91" t="str">
        <f>'[1]StLM 11 (Abl.)'!L30</f>
        <v>SU Döbling</v>
      </c>
      <c r="G32" s="92">
        <v>8</v>
      </c>
      <c r="H32" s="92">
        <v>2.8</v>
      </c>
      <c r="I32" s="93">
        <f>G32-H32</f>
        <v>5.2</v>
      </c>
      <c r="J32" s="92">
        <v>4.2</v>
      </c>
      <c r="K32" s="92">
        <v>3.9</v>
      </c>
      <c r="L32" s="92">
        <v>3.8</v>
      </c>
      <c r="M32" s="93">
        <f>(J32+K32+L32)/3</f>
        <v>3.9666666666666663</v>
      </c>
      <c r="N32" s="92">
        <v>5.9</v>
      </c>
      <c r="O32" s="92">
        <v>5.8</v>
      </c>
      <c r="P32" s="92">
        <v>5.9</v>
      </c>
      <c r="Q32" s="93">
        <f>(N32+O32+P32)/3</f>
        <v>5.866666666666667</v>
      </c>
      <c r="R32" s="94">
        <f>I32+M32+Q32</f>
        <v>15.033333333333333</v>
      </c>
    </row>
    <row r="33" spans="2:18" ht="24.75" customHeight="1" thickTop="1">
      <c r="B33" s="47"/>
      <c r="C33" s="48"/>
      <c r="D33" s="49"/>
      <c r="E33" s="50"/>
      <c r="F33" s="51"/>
      <c r="G33" s="52"/>
      <c r="H33" s="52"/>
      <c r="I33" s="53"/>
      <c r="J33" s="52"/>
      <c r="K33" s="52"/>
      <c r="L33" s="52"/>
      <c r="M33" s="53"/>
      <c r="N33" s="52"/>
      <c r="O33" s="52"/>
      <c r="P33" s="52"/>
      <c r="Q33" s="53"/>
      <c r="R33" s="54"/>
    </row>
    <row r="34" ht="24.75" customHeight="1" thickBot="1"/>
    <row r="35" spans="2:18" ht="30" customHeight="1" thickBot="1" thickTop="1">
      <c r="B35" s="13" t="s">
        <v>26</v>
      </c>
      <c r="C35" s="14">
        <v>1</v>
      </c>
      <c r="D35" s="105"/>
      <c r="E35" s="16" t="str">
        <f>CONCATENATE('[1]StLM 11 (Abl.)'!F38,'[1]StLM 11 (Abl.)'!G38,'[1]StLM 11 (Abl.)'!H38,'[1]StLM 11 (Abl.)'!I38)</f>
        <v>ZACH Susanne           SCHOBER Natalie</v>
      </c>
      <c r="F35" s="17" t="str">
        <f>'[1]StLM 11 (Abl.)'!L38</f>
        <v>USV Dobersb.</v>
      </c>
      <c r="G35" s="18">
        <v>10</v>
      </c>
      <c r="H35" s="18">
        <v>0</v>
      </c>
      <c r="I35" s="19">
        <f aca="true" t="shared" si="8" ref="I35:I44">G35-H35</f>
        <v>10</v>
      </c>
      <c r="J35" s="18">
        <v>7.8</v>
      </c>
      <c r="K35" s="18">
        <v>7.5</v>
      </c>
      <c r="L35" s="18">
        <v>7.6</v>
      </c>
      <c r="M35" s="19">
        <f aca="true" t="shared" si="9" ref="M35:M44">(J35+K35+L35)/3</f>
        <v>7.633333333333333</v>
      </c>
      <c r="N35" s="18">
        <v>7.8</v>
      </c>
      <c r="O35" s="18">
        <v>7.9</v>
      </c>
      <c r="P35" s="18">
        <v>7.9</v>
      </c>
      <c r="Q35" s="19">
        <f aca="true" t="shared" si="10" ref="Q35:Q44">(N35+O35+P35)/3</f>
        <v>7.866666666666667</v>
      </c>
      <c r="R35" s="20">
        <f aca="true" t="shared" si="11" ref="R35:R44">I35+M35+Q35</f>
        <v>25.5</v>
      </c>
    </row>
    <row r="36" spans="2:18" ht="30" customHeight="1" thickBot="1">
      <c r="B36" s="21" t="s">
        <v>27</v>
      </c>
      <c r="C36" s="22">
        <v>2</v>
      </c>
      <c r="D36" s="106"/>
      <c r="E36" s="24" t="str">
        <f>CONCATENATE('[1]StLM 11 (Abl.)'!F37,'[1]StLM 11 (Abl.)'!G37,'[1]StLM 11 (Abl.)'!H37,'[1]StLM 11 (Abl.)'!I37)</f>
        <v>STUMVOLL Saskia            DATLER Viktoria </v>
      </c>
      <c r="F36" s="25" t="str">
        <f>'[1]StLM 11 (Abl.)'!L37</f>
        <v>USV Dobersb.</v>
      </c>
      <c r="G36" s="26">
        <v>10</v>
      </c>
      <c r="H36" s="26">
        <v>0.3</v>
      </c>
      <c r="I36" s="27">
        <f t="shared" si="8"/>
        <v>9.7</v>
      </c>
      <c r="J36" s="26">
        <v>7.6</v>
      </c>
      <c r="K36" s="26">
        <v>7.5</v>
      </c>
      <c r="L36" s="26">
        <v>7.4</v>
      </c>
      <c r="M36" s="27">
        <f t="shared" si="9"/>
        <v>7.5</v>
      </c>
      <c r="N36" s="28">
        <v>7.3</v>
      </c>
      <c r="O36" s="28">
        <v>7.6</v>
      </c>
      <c r="P36" s="28">
        <v>7.5</v>
      </c>
      <c r="Q36" s="27">
        <f t="shared" si="10"/>
        <v>7.466666666666666</v>
      </c>
      <c r="R36" s="29">
        <f t="shared" si="11"/>
        <v>24.666666666666664</v>
      </c>
    </row>
    <row r="37" spans="2:18" ht="30" customHeight="1" thickBot="1">
      <c r="B37" s="36"/>
      <c r="C37" s="31">
        <v>3</v>
      </c>
      <c r="D37" s="106"/>
      <c r="E37" s="24" t="str">
        <f>CONCATENATE('[1]StLM 11 (Abl.)'!F35,'[1]StLM 11 (Abl.)'!G35,'[1]StLM 11 (Abl.)'!H35,'[1]StLM 11 (Abl.)'!I35)</f>
        <v>SPEER Elisabeth          AXMANN Emely</v>
      </c>
      <c r="F37" s="25" t="str">
        <f>'[1]StLM 11 (Abl.)'!L35</f>
        <v>USA Krems</v>
      </c>
      <c r="G37" s="26">
        <v>10</v>
      </c>
      <c r="H37" s="26">
        <v>1.2</v>
      </c>
      <c r="I37" s="27">
        <f t="shared" si="8"/>
        <v>8.8</v>
      </c>
      <c r="J37" s="26">
        <v>7.1</v>
      </c>
      <c r="K37" s="26">
        <v>7.4</v>
      </c>
      <c r="L37" s="26">
        <v>7.5</v>
      </c>
      <c r="M37" s="27">
        <f t="shared" si="9"/>
        <v>7.333333333333333</v>
      </c>
      <c r="N37" s="28">
        <v>7.5</v>
      </c>
      <c r="O37" s="28">
        <v>7.5</v>
      </c>
      <c r="P37" s="28">
        <v>7.9</v>
      </c>
      <c r="Q37" s="27">
        <f t="shared" si="10"/>
        <v>7.633333333333333</v>
      </c>
      <c r="R37" s="29">
        <f t="shared" si="11"/>
        <v>23.766666666666666</v>
      </c>
    </row>
    <row r="38" spans="2:18" ht="30" customHeight="1" thickBot="1">
      <c r="B38" s="36"/>
      <c r="C38" s="34">
        <v>4</v>
      </c>
      <c r="D38" s="106"/>
      <c r="E38" s="24" t="str">
        <f>CONCATENATE('[1]StLM 11 (Abl.)'!F34,'[1]StLM 11 (Abl.)'!G34,'[1]StLM 11 (Abl.)'!H34,'[1]StLM 11 (Abl.)'!I34)</f>
        <v>GASSNER Magdalena    HELLDORF Ariane</v>
      </c>
      <c r="F38" s="25" t="str">
        <f>'[1]StLM 11 (Abl.)'!L34</f>
        <v>USA Krems</v>
      </c>
      <c r="G38" s="26">
        <v>10</v>
      </c>
      <c r="H38" s="26">
        <v>0.9</v>
      </c>
      <c r="I38" s="27">
        <f t="shared" si="8"/>
        <v>9.1</v>
      </c>
      <c r="J38" s="26">
        <v>6.8</v>
      </c>
      <c r="K38" s="26">
        <v>7.1</v>
      </c>
      <c r="L38" s="26">
        <v>7.3</v>
      </c>
      <c r="M38" s="27">
        <f t="shared" si="9"/>
        <v>7.066666666666666</v>
      </c>
      <c r="N38" s="28">
        <v>7.6</v>
      </c>
      <c r="O38" s="28">
        <v>7.2</v>
      </c>
      <c r="P38" s="28">
        <v>7.7</v>
      </c>
      <c r="Q38" s="27">
        <f t="shared" si="10"/>
        <v>7.5</v>
      </c>
      <c r="R38" s="29">
        <f t="shared" si="11"/>
        <v>23.666666666666664</v>
      </c>
    </row>
    <row r="39" spans="2:18" ht="30" customHeight="1" thickBot="1">
      <c r="B39" s="36"/>
      <c r="C39" s="34">
        <v>5</v>
      </c>
      <c r="D39" s="106"/>
      <c r="E39" s="24" t="str">
        <f>CONCATENATE('[1]StLM 11 (Abl.)'!F36,'[1]StLM 11 (Abl.)'!G36,'[1]StLM 11 (Abl.)'!H36,'[1]StLM 11 (Abl.)'!I36)</f>
        <v>LINTNER Angela           MÖRWALD Johanna                </v>
      </c>
      <c r="F39" s="25" t="str">
        <f>'[1]StLM 11 (Abl.)'!L36</f>
        <v>USA Krems</v>
      </c>
      <c r="G39" s="26">
        <v>9.8</v>
      </c>
      <c r="H39" s="26">
        <v>1.2</v>
      </c>
      <c r="I39" s="27">
        <f t="shared" si="8"/>
        <v>8.600000000000001</v>
      </c>
      <c r="J39" s="26">
        <v>6.1</v>
      </c>
      <c r="K39" s="26">
        <v>6.3</v>
      </c>
      <c r="L39" s="26">
        <v>6.3</v>
      </c>
      <c r="M39" s="27">
        <f t="shared" si="9"/>
        <v>6.233333333333333</v>
      </c>
      <c r="N39" s="28">
        <v>6.9</v>
      </c>
      <c r="O39" s="28">
        <v>6.9</v>
      </c>
      <c r="P39" s="28">
        <v>7.4</v>
      </c>
      <c r="Q39" s="27">
        <f t="shared" si="10"/>
        <v>7.066666666666667</v>
      </c>
      <c r="R39" s="29">
        <f t="shared" si="11"/>
        <v>21.900000000000002</v>
      </c>
    </row>
    <row r="40" spans="2:18" ht="30" customHeight="1" thickBot="1">
      <c r="B40" s="36"/>
      <c r="C40" s="34">
        <v>6</v>
      </c>
      <c r="D40" s="76">
        <v>1</v>
      </c>
      <c r="E40" s="24" t="str">
        <f>CONCATENATE('[1]StLM 11 (Abl.)'!F41,'[1]StLM 11 (Abl.)'!G41,'[1]StLM 11 (Abl.)'!H41,'[1]StLM 11 (Abl.)'!I41)</f>
        <v>HLADIK Johanna                FUCHS Sara</v>
      </c>
      <c r="F40" s="25" t="str">
        <f>'[1]StLM 11 (Abl.)'!L41</f>
        <v>VGT</v>
      </c>
      <c r="G40" s="26">
        <v>10</v>
      </c>
      <c r="H40" s="26">
        <v>0.6</v>
      </c>
      <c r="I40" s="27">
        <f t="shared" si="8"/>
        <v>9.4</v>
      </c>
      <c r="J40" s="26">
        <v>5.6</v>
      </c>
      <c r="K40" s="26">
        <v>5.1</v>
      </c>
      <c r="L40" s="26">
        <v>5.3</v>
      </c>
      <c r="M40" s="27">
        <f t="shared" si="9"/>
        <v>5.333333333333333</v>
      </c>
      <c r="N40" s="28">
        <v>6.8</v>
      </c>
      <c r="O40" s="28">
        <v>7</v>
      </c>
      <c r="P40" s="28">
        <v>6.5</v>
      </c>
      <c r="Q40" s="27">
        <f t="shared" si="10"/>
        <v>6.766666666666667</v>
      </c>
      <c r="R40" s="29">
        <f t="shared" si="11"/>
        <v>21.5</v>
      </c>
    </row>
    <row r="41" spans="2:18" ht="30" customHeight="1" thickBot="1">
      <c r="B41" s="36"/>
      <c r="C41" s="34">
        <v>7</v>
      </c>
      <c r="D41" s="100">
        <v>2</v>
      </c>
      <c r="E41" s="24" t="str">
        <f>CONCATENATE('[1]StLM 11 (Abl.)'!F39,'[1]StLM 11 (Abl.)'!G39,'[1]StLM 11 (Abl.)'!H39,'[1]StLM 11 (Abl.)'!I39)</f>
        <v>GAUTSCH Hannah           WALTL Lisa</v>
      </c>
      <c r="F41" s="25" t="str">
        <f>'[1]StLM 11 (Abl.)'!L39</f>
        <v>VGT</v>
      </c>
      <c r="G41" s="26">
        <v>9.3</v>
      </c>
      <c r="H41" s="26">
        <v>1.8</v>
      </c>
      <c r="I41" s="27">
        <f t="shared" si="8"/>
        <v>7.500000000000001</v>
      </c>
      <c r="J41" s="26">
        <v>5</v>
      </c>
      <c r="K41" s="26">
        <v>5.2</v>
      </c>
      <c r="L41" s="26">
        <v>5.2</v>
      </c>
      <c r="M41" s="27">
        <f t="shared" si="9"/>
        <v>5.133333333333333</v>
      </c>
      <c r="N41" s="28">
        <v>6</v>
      </c>
      <c r="O41" s="28">
        <v>6.5</v>
      </c>
      <c r="P41" s="28">
        <v>6.4</v>
      </c>
      <c r="Q41" s="27">
        <f t="shared" si="10"/>
        <v>6.3</v>
      </c>
      <c r="R41" s="29">
        <f t="shared" si="11"/>
        <v>18.933333333333334</v>
      </c>
    </row>
    <row r="42" spans="2:18" ht="30" customHeight="1" thickBot="1">
      <c r="B42" s="36"/>
      <c r="C42" s="34">
        <v>8</v>
      </c>
      <c r="D42" s="127">
        <v>3</v>
      </c>
      <c r="E42" s="24" t="str">
        <f>CONCATENATE('[1]StLM 11 (Abl.)'!F32,'[1]StLM 11 (Abl.)'!G32,'[1]StLM 11 (Abl.)'!H32,'[1]StLM 11 (Abl.)'!I32)</f>
        <v>RATHOFER Franziska     DREXLER Johanna</v>
      </c>
      <c r="F42" s="26" t="str">
        <f>'[1]StLM 11 (Abl.)'!L32</f>
        <v>ATG</v>
      </c>
      <c r="G42" s="26">
        <v>9.5</v>
      </c>
      <c r="H42" s="26">
        <v>2.4</v>
      </c>
      <c r="I42" s="27">
        <f t="shared" si="8"/>
        <v>7.1</v>
      </c>
      <c r="J42" s="26">
        <v>4.6</v>
      </c>
      <c r="K42" s="26">
        <v>4.5</v>
      </c>
      <c r="L42" s="26">
        <v>4.9</v>
      </c>
      <c r="M42" s="27">
        <f t="shared" si="9"/>
        <v>4.666666666666667</v>
      </c>
      <c r="N42" s="28">
        <v>6.6</v>
      </c>
      <c r="O42" s="28">
        <v>6.6</v>
      </c>
      <c r="P42" s="28">
        <v>6.5</v>
      </c>
      <c r="Q42" s="27">
        <f t="shared" si="10"/>
        <v>6.566666666666666</v>
      </c>
      <c r="R42" s="29">
        <f t="shared" si="11"/>
        <v>18.333333333333332</v>
      </c>
    </row>
    <row r="43" spans="2:18" ht="30" customHeight="1" thickBot="1">
      <c r="B43" s="36"/>
      <c r="C43" s="34">
        <v>9</v>
      </c>
      <c r="D43" s="106">
        <v>4</v>
      </c>
      <c r="E43" s="24" t="str">
        <f>CONCATENATE('[1]StLM 11 (Abl.)'!F40,'[1]StLM 11 (Abl.)'!G40,'[1]StLM 11 (Abl.)'!H40,'[1]StLM 11 (Abl.)'!I40)</f>
        <v>UNTERWEGER Ursula      WALTL Marie</v>
      </c>
      <c r="F43" s="25" t="str">
        <f>'[1]StLM 11 (Abl.)'!L40</f>
        <v>VGT</v>
      </c>
      <c r="G43" s="26">
        <v>9.5</v>
      </c>
      <c r="H43" s="26">
        <v>2</v>
      </c>
      <c r="I43" s="27">
        <f t="shared" si="8"/>
        <v>7.5</v>
      </c>
      <c r="J43" s="26">
        <v>3.6</v>
      </c>
      <c r="K43" s="26">
        <v>4</v>
      </c>
      <c r="L43" s="26">
        <v>4.1</v>
      </c>
      <c r="M43" s="27">
        <f t="shared" si="9"/>
        <v>3.9</v>
      </c>
      <c r="N43" s="28">
        <v>6.2</v>
      </c>
      <c r="O43" s="28">
        <v>6.4</v>
      </c>
      <c r="P43" s="28">
        <v>6.1</v>
      </c>
      <c r="Q43" s="27">
        <f t="shared" si="10"/>
        <v>6.233333333333334</v>
      </c>
      <c r="R43" s="29">
        <f t="shared" si="11"/>
        <v>17.633333333333333</v>
      </c>
    </row>
    <row r="44" spans="2:18" ht="30" customHeight="1" thickBot="1">
      <c r="B44" s="37"/>
      <c r="C44" s="38">
        <v>10</v>
      </c>
      <c r="D44" s="111"/>
      <c r="E44" s="40" t="str">
        <f>CONCATENATE('[1]StLM 11 (Abl.)'!F33,'[1]StLM 11 (Abl.)'!G33,'[1]StLM 11 (Abl.)'!H33,'[1]StLM 11 (Abl.)'!I33)</f>
        <v>MÖDLIN Natascha   SCHLAPANSKY Vera</v>
      </c>
      <c r="F44" s="41" t="str">
        <f>'[1]StLM 11 (Abl.)'!L33</f>
        <v>SU Döbling</v>
      </c>
      <c r="G44" s="42">
        <v>9.75</v>
      </c>
      <c r="H44" s="42">
        <v>3.4</v>
      </c>
      <c r="I44" s="43">
        <f t="shared" si="8"/>
        <v>6.35</v>
      </c>
      <c r="J44" s="42">
        <v>3.8</v>
      </c>
      <c r="K44" s="42">
        <v>3.8</v>
      </c>
      <c r="L44" s="42">
        <v>4.3</v>
      </c>
      <c r="M44" s="43">
        <f t="shared" si="9"/>
        <v>3.9666666666666663</v>
      </c>
      <c r="N44" s="44">
        <v>6</v>
      </c>
      <c r="O44" s="44">
        <v>6.2</v>
      </c>
      <c r="P44" s="44">
        <v>5.9</v>
      </c>
      <c r="Q44" s="43">
        <f t="shared" si="10"/>
        <v>6.033333333333334</v>
      </c>
      <c r="R44" s="45">
        <f t="shared" si="11"/>
        <v>16.35</v>
      </c>
    </row>
    <row r="45" spans="2:18" ht="24.75" customHeight="1" thickTop="1">
      <c r="B45" s="47"/>
      <c r="C45" s="48"/>
      <c r="D45" s="49"/>
      <c r="E45" s="50"/>
      <c r="F45" s="51"/>
      <c r="G45" s="52"/>
      <c r="H45" s="52"/>
      <c r="I45" s="53"/>
      <c r="J45" s="52"/>
      <c r="K45" s="52"/>
      <c r="L45" s="52"/>
      <c r="M45" s="53"/>
      <c r="N45" s="52"/>
      <c r="O45" s="52"/>
      <c r="P45" s="52"/>
      <c r="Q45" s="53"/>
      <c r="R45" s="54"/>
    </row>
    <row r="46" spans="2:18" ht="24.75" customHeight="1" thickBot="1">
      <c r="B46" s="47"/>
      <c r="C46" s="48"/>
      <c r="D46" s="49"/>
      <c r="E46" s="50"/>
      <c r="F46" s="51"/>
      <c r="G46" s="52"/>
      <c r="H46" s="52"/>
      <c r="I46" s="53"/>
      <c r="J46" s="52"/>
      <c r="K46" s="52"/>
      <c r="L46" s="52"/>
      <c r="M46" s="53"/>
      <c r="N46" s="52"/>
      <c r="O46" s="52"/>
      <c r="P46" s="52"/>
      <c r="Q46" s="53"/>
      <c r="R46" s="54"/>
    </row>
    <row r="47" spans="2:18" ht="30" customHeight="1" thickBot="1" thickTop="1">
      <c r="B47" s="87" t="s">
        <v>28</v>
      </c>
      <c r="C47" s="88">
        <v>1</v>
      </c>
      <c r="D47" s="95">
        <v>1</v>
      </c>
      <c r="E47" s="90" t="str">
        <f>CONCATENATE('[1]StLM 11 (Abl.)'!F31,'[1]StLM 11 (Abl.)'!G31,'[1]StLM 11 (Abl.)'!H31,'[1]StLM 11 (Abl.)'!I31)</f>
        <v>RABENSTEINER Julian           HOLLER Elena</v>
      </c>
      <c r="F47" s="91" t="str">
        <f>'[1]StLM 11 (Abl.)'!L31</f>
        <v>TV Frohnl.</v>
      </c>
      <c r="G47" s="92">
        <v>8.3</v>
      </c>
      <c r="H47" s="92">
        <v>2.1</v>
      </c>
      <c r="I47" s="93">
        <f>G47-H47</f>
        <v>6.200000000000001</v>
      </c>
      <c r="J47" s="92">
        <v>5.5</v>
      </c>
      <c r="K47" s="92">
        <v>5.7</v>
      </c>
      <c r="L47" s="92">
        <v>5.3</v>
      </c>
      <c r="M47" s="93">
        <f>(J47+K47+L47)/3</f>
        <v>5.5</v>
      </c>
      <c r="N47" s="92">
        <v>6.2</v>
      </c>
      <c r="O47" s="92">
        <v>6.5</v>
      </c>
      <c r="P47" s="92">
        <v>6.5</v>
      </c>
      <c r="Q47" s="93">
        <f>(N47+O47+P47)/3</f>
        <v>6.3999999999999995</v>
      </c>
      <c r="R47" s="94">
        <f>I47+M47+Q47</f>
        <v>18.1</v>
      </c>
    </row>
    <row r="48" spans="2:18" ht="24.75" customHeight="1" thickTop="1">
      <c r="B48" s="47"/>
      <c r="C48" s="48"/>
      <c r="D48" s="49"/>
      <c r="E48" s="50"/>
      <c r="F48" s="51"/>
      <c r="G48" s="52"/>
      <c r="H48" s="52"/>
      <c r="I48" s="53"/>
      <c r="J48" s="52"/>
      <c r="K48" s="52"/>
      <c r="L48" s="52"/>
      <c r="M48" s="53"/>
      <c r="N48" s="52"/>
      <c r="O48" s="52"/>
      <c r="P48" s="52"/>
      <c r="Q48" s="53"/>
      <c r="R48" s="54"/>
    </row>
    <row r="49" spans="2:18" ht="24.75" customHeight="1" thickBot="1">
      <c r="B49" s="47"/>
      <c r="C49" s="48"/>
      <c r="D49" s="49"/>
      <c r="E49" s="50"/>
      <c r="F49" s="51"/>
      <c r="G49" s="52"/>
      <c r="H49" s="52"/>
      <c r="I49" s="53"/>
      <c r="J49" s="52"/>
      <c r="K49" s="52"/>
      <c r="L49" s="52"/>
      <c r="M49" s="53"/>
      <c r="N49" s="52"/>
      <c r="O49" s="52"/>
      <c r="P49" s="52"/>
      <c r="Q49" s="53"/>
      <c r="R49" s="54"/>
    </row>
    <row r="50" spans="2:18" ht="48" customHeight="1" thickBot="1" thickTop="1">
      <c r="B50" s="13" t="s">
        <v>26</v>
      </c>
      <c r="C50" s="14">
        <v>1</v>
      </c>
      <c r="D50" s="74"/>
      <c r="E50" s="16" t="str">
        <f>CONCATENATE('[1]StLM 11 (Abl.)'!F50,'[1]StLM 11 (Abl.)'!G50,'[1]StLM 11 (Abl.)'!H50,'[1]StLM 11 (Abl.)'!I50,'[1]StLM 11 (Abl.)'!J50,'[1]StLM 11 (Abl.)'!K50)</f>
        <v>EBNER Anna                        BEN-SADON Emely               BRÜNNER Anika</v>
      </c>
      <c r="F50" s="17" t="str">
        <f>'[1]StLM 11 (Abl.)'!L50</f>
        <v>USA Krems</v>
      </c>
      <c r="G50" s="18">
        <v>10</v>
      </c>
      <c r="H50" s="18">
        <v>0</v>
      </c>
      <c r="I50" s="19">
        <f aca="true" t="shared" si="12" ref="I50:I57">G50-H50</f>
        <v>10</v>
      </c>
      <c r="J50" s="18">
        <v>8.1</v>
      </c>
      <c r="K50" s="18">
        <v>7.7</v>
      </c>
      <c r="L50" s="18">
        <v>8.1</v>
      </c>
      <c r="M50" s="19">
        <f aca="true" t="shared" si="13" ref="M50:M57">(J50+K50+L50)/3</f>
        <v>7.966666666666666</v>
      </c>
      <c r="N50" s="18">
        <v>7.5</v>
      </c>
      <c r="O50" s="18">
        <v>7.9</v>
      </c>
      <c r="P50" s="18">
        <v>8</v>
      </c>
      <c r="Q50" s="19">
        <f aca="true" t="shared" si="14" ref="Q50:Q57">(N50+O50+P50)/3</f>
        <v>7.8</v>
      </c>
      <c r="R50" s="20">
        <f aca="true" t="shared" si="15" ref="R50:R57">I50+M50+Q50</f>
        <v>25.766666666666666</v>
      </c>
    </row>
    <row r="51" spans="2:18" ht="48" customHeight="1" thickBot="1">
      <c r="B51" s="21" t="s">
        <v>29</v>
      </c>
      <c r="C51" s="22">
        <v>2</v>
      </c>
      <c r="D51" s="35"/>
      <c r="E51" s="24" t="str">
        <f>CONCATENATE('[1]StLM 11 (Abl.)'!F49,'[1]StLM 11 (Abl.)'!G49,'[1]StLM 11 (Abl.)'!H49,'[1]StLM 11 (Abl.)'!I49,'[1]StLM 11 (Abl.)'!J49,'[1]StLM 11 (Abl.)'!K49)</f>
        <v>GALLAUNER Cornelia       ZIEGLER Eva                ZILLNER Anja</v>
      </c>
      <c r="F51" s="25" t="str">
        <f>'[1]StLM 11 (Abl.)'!L49</f>
        <v>USA Krems</v>
      </c>
      <c r="G51" s="26">
        <v>10</v>
      </c>
      <c r="H51" s="26">
        <v>0</v>
      </c>
      <c r="I51" s="27">
        <f t="shared" si="12"/>
        <v>10</v>
      </c>
      <c r="J51" s="26">
        <v>7.8</v>
      </c>
      <c r="K51" s="26">
        <v>7.9</v>
      </c>
      <c r="L51" s="26">
        <v>7.7</v>
      </c>
      <c r="M51" s="27">
        <f t="shared" si="13"/>
        <v>7.8</v>
      </c>
      <c r="N51" s="28">
        <v>7.8</v>
      </c>
      <c r="O51" s="28">
        <v>7.9</v>
      </c>
      <c r="P51" s="28">
        <v>7.9</v>
      </c>
      <c r="Q51" s="27">
        <f t="shared" si="14"/>
        <v>7.866666666666667</v>
      </c>
      <c r="R51" s="29">
        <f t="shared" si="15"/>
        <v>25.666666666666668</v>
      </c>
    </row>
    <row r="52" spans="2:18" ht="48" customHeight="1" thickBot="1">
      <c r="B52" s="36"/>
      <c r="C52" s="31">
        <v>3</v>
      </c>
      <c r="D52" s="35"/>
      <c r="E52" s="24" t="str">
        <f>CONCATENATE('[1]StLM 11 (Abl.)'!F48,'[1]StLM 11 (Abl.)'!G48,'[1]StLM 11 (Abl.)'!H48,'[1]StLM 11 (Abl.)'!I48,'[1]StLM 11 (Abl.)'!J48,'[1]StLM 11 (Abl.)'!K48)</f>
        <v>LÖFFLER Josefa         PUSZTER Natalie             KLEZL Kim</v>
      </c>
      <c r="F52" s="25" t="str">
        <f>'[1]StLM 11 (Abl.)'!L48</f>
        <v>USA Krems</v>
      </c>
      <c r="G52" s="26">
        <v>9.95</v>
      </c>
      <c r="H52" s="26">
        <v>0</v>
      </c>
      <c r="I52" s="27">
        <f t="shared" si="12"/>
        <v>9.95</v>
      </c>
      <c r="J52" s="26">
        <v>7.3</v>
      </c>
      <c r="K52" s="26">
        <v>7.6</v>
      </c>
      <c r="L52" s="26">
        <v>7.8</v>
      </c>
      <c r="M52" s="27">
        <f t="shared" si="13"/>
        <v>7.566666666666666</v>
      </c>
      <c r="N52" s="26">
        <v>8</v>
      </c>
      <c r="O52" s="26">
        <v>7.5</v>
      </c>
      <c r="P52" s="26">
        <v>7.7</v>
      </c>
      <c r="Q52" s="27">
        <f t="shared" si="14"/>
        <v>7.733333333333333</v>
      </c>
      <c r="R52" s="29">
        <f t="shared" si="15"/>
        <v>25.25</v>
      </c>
    </row>
    <row r="53" spans="2:18" ht="48" customHeight="1" thickBot="1">
      <c r="B53" s="36"/>
      <c r="C53" s="34">
        <v>4</v>
      </c>
      <c r="D53" s="76">
        <v>1</v>
      </c>
      <c r="E53" s="24" t="str">
        <f>CONCATENATE('[1]StLM 11 (Abl.)'!F54,'[1]StLM 11 (Abl.)'!G54,'[1]StLM 11 (Abl.)'!H54,'[1]StLM 11 (Abl.)'!I54,'[1]StLM 11 (Abl.)'!J54,'[1]StLM 11 (Abl.)'!K54)</f>
        <v>RUPPRICH Marlene           MALLEG Elisa                   SEINER Franziska</v>
      </c>
      <c r="F53" s="25" t="str">
        <f>'[1]StLM 11 (Abl.)'!L54</f>
        <v>VGT</v>
      </c>
      <c r="G53" s="26">
        <v>10</v>
      </c>
      <c r="H53" s="26">
        <v>0.6</v>
      </c>
      <c r="I53" s="27">
        <f t="shared" si="12"/>
        <v>9.4</v>
      </c>
      <c r="J53" s="26">
        <v>6.7</v>
      </c>
      <c r="K53" s="26">
        <v>6.5</v>
      </c>
      <c r="L53" s="26">
        <v>7</v>
      </c>
      <c r="M53" s="27">
        <f t="shared" si="13"/>
        <v>6.733333333333333</v>
      </c>
      <c r="N53" s="26">
        <v>7.2</v>
      </c>
      <c r="O53" s="26">
        <v>7</v>
      </c>
      <c r="P53" s="26">
        <v>7.5</v>
      </c>
      <c r="Q53" s="27">
        <f t="shared" si="14"/>
        <v>7.233333333333333</v>
      </c>
      <c r="R53" s="29">
        <f t="shared" si="15"/>
        <v>23.366666666666667</v>
      </c>
    </row>
    <row r="54" spans="2:18" ht="48" customHeight="1" thickBot="1">
      <c r="B54" s="36"/>
      <c r="C54" s="34">
        <v>5</v>
      </c>
      <c r="D54" s="35"/>
      <c r="E54" s="24" t="str">
        <f>CONCATENATE('[1]StLM 11 (Abl.)'!F51,'[1]StLM 11 (Abl.)'!G51,'[1]StLM 11 (Abl.)'!H51,'[1]StLM 11 (Abl.)'!I51,'[1]StLM 11 (Abl.)'!J51,'[1]StLM 11 (Abl.)'!K51)</f>
        <v>DEIMEL Ines               ALTMANN Stefanie           SCHOBER Sophie</v>
      </c>
      <c r="F54" s="25" t="str">
        <f>'[1]StLM 11 (Abl.)'!L51</f>
        <v>USV Dobersb.</v>
      </c>
      <c r="G54" s="26">
        <v>9.6</v>
      </c>
      <c r="H54" s="26">
        <v>0.6</v>
      </c>
      <c r="I54" s="27">
        <f t="shared" si="12"/>
        <v>9</v>
      </c>
      <c r="J54" s="26">
        <v>7</v>
      </c>
      <c r="K54" s="26">
        <v>7.5</v>
      </c>
      <c r="L54" s="26">
        <v>7</v>
      </c>
      <c r="M54" s="27">
        <f t="shared" si="13"/>
        <v>7.166666666666667</v>
      </c>
      <c r="N54" s="26">
        <v>7.1</v>
      </c>
      <c r="O54" s="26">
        <v>7.3</v>
      </c>
      <c r="P54" s="26">
        <v>6.9</v>
      </c>
      <c r="Q54" s="27">
        <f t="shared" si="14"/>
        <v>7.099999999999999</v>
      </c>
      <c r="R54" s="29">
        <f t="shared" si="15"/>
        <v>23.266666666666666</v>
      </c>
    </row>
    <row r="55" spans="2:18" ht="48" customHeight="1" thickBot="1">
      <c r="B55" s="36"/>
      <c r="C55" s="34">
        <v>6</v>
      </c>
      <c r="D55" s="23">
        <v>2</v>
      </c>
      <c r="E55" s="24" t="str">
        <f>CONCATENATE('[1]StLM 11 (Abl.)'!F52,'[1]StLM 11 (Abl.)'!G52,'[1]StLM 11 (Abl.)'!H52,'[1]StLM 11 (Abl.)'!I52,'[1]StLM 11 (Abl.)'!J52,'[1]StLM 11 (Abl.)'!K52)</f>
        <v>TAFNER Hanna             GRAFENEDER Miriam            HAYAT-DAWOODI Hannah</v>
      </c>
      <c r="F55" s="25" t="str">
        <f>'[1]StLM 11 (Abl.)'!L52</f>
        <v>VGT</v>
      </c>
      <c r="G55" s="26">
        <v>10</v>
      </c>
      <c r="H55" s="26">
        <v>0.9</v>
      </c>
      <c r="I55" s="27">
        <f t="shared" si="12"/>
        <v>9.1</v>
      </c>
      <c r="J55" s="26">
        <v>6.5</v>
      </c>
      <c r="K55" s="26">
        <v>6.2</v>
      </c>
      <c r="L55" s="26">
        <v>6.7</v>
      </c>
      <c r="M55" s="27">
        <f t="shared" si="13"/>
        <v>6.466666666666666</v>
      </c>
      <c r="N55" s="26">
        <v>7.2</v>
      </c>
      <c r="O55" s="26">
        <v>7</v>
      </c>
      <c r="P55" s="26">
        <v>7</v>
      </c>
      <c r="Q55" s="27">
        <f t="shared" si="14"/>
        <v>7.066666666666666</v>
      </c>
      <c r="R55" s="29">
        <f t="shared" si="15"/>
        <v>22.633333333333333</v>
      </c>
    </row>
    <row r="56" spans="2:18" ht="48" customHeight="1" thickBot="1">
      <c r="B56" s="36"/>
      <c r="C56" s="34">
        <v>7</v>
      </c>
      <c r="D56" s="32">
        <v>3</v>
      </c>
      <c r="E56" s="24" t="str">
        <f>CONCATENATE('[1]StLM 11 (Abl.)'!F53,'[1]StLM 11 (Abl.)'!G53,'[1]StLM 11 (Abl.)'!H53,'[1]StLM 11 (Abl.)'!I53,'[1]StLM 11 (Abl.)'!J53,'[1]StLM 11 (Abl.)'!K53)</f>
        <v>TROPPER Marie              FISCHER Lena                     ZURL Lisa</v>
      </c>
      <c r="F56" s="25" t="str">
        <f>'[1]StLM 11 (Abl.)'!L53</f>
        <v>VGT</v>
      </c>
      <c r="G56" s="26">
        <v>9.5</v>
      </c>
      <c r="H56" s="26">
        <v>0.3</v>
      </c>
      <c r="I56" s="27">
        <f t="shared" si="12"/>
        <v>9.2</v>
      </c>
      <c r="J56" s="26">
        <v>6.6</v>
      </c>
      <c r="K56" s="26">
        <v>6.4</v>
      </c>
      <c r="L56" s="26">
        <v>6.9</v>
      </c>
      <c r="M56" s="27">
        <f t="shared" si="13"/>
        <v>6.633333333333333</v>
      </c>
      <c r="N56" s="26">
        <v>6.7</v>
      </c>
      <c r="O56" s="26">
        <v>6.8</v>
      </c>
      <c r="P56" s="26">
        <v>6.5</v>
      </c>
      <c r="Q56" s="27">
        <f t="shared" si="14"/>
        <v>6.666666666666667</v>
      </c>
      <c r="R56" s="29">
        <f t="shared" si="15"/>
        <v>22.5</v>
      </c>
    </row>
    <row r="57" spans="2:18" ht="48" customHeight="1" thickBot="1">
      <c r="B57" s="37"/>
      <c r="C57" s="38">
        <v>8</v>
      </c>
      <c r="D57" s="39">
        <v>4</v>
      </c>
      <c r="E57" s="40" t="str">
        <f>CONCATENATE('[1]StLM 11 (Abl.)'!F47,'[1]StLM 11 (Abl.)'!G47,'[1]StLM 11 (Abl.)'!H47,'[1]StLM 11 (Abl.)'!I47,'[1]StLM 11 (Abl.)'!J47,'[1]StLM 11 (Abl.)'!K47)</f>
        <v>LÜHRMANN Romana        GRIESZMAIER Julia           MAIERHOFER Hannah</v>
      </c>
      <c r="F57" s="41" t="str">
        <f>'[1]StLM 11 (Abl.)'!L47</f>
        <v>TV Frohnl.</v>
      </c>
      <c r="G57" s="42">
        <v>9.9</v>
      </c>
      <c r="H57" s="42">
        <v>0.3</v>
      </c>
      <c r="I57" s="43">
        <f t="shared" si="12"/>
        <v>9.6</v>
      </c>
      <c r="J57" s="42">
        <v>5.4</v>
      </c>
      <c r="K57" s="42">
        <v>5.4</v>
      </c>
      <c r="L57" s="42">
        <v>5.9</v>
      </c>
      <c r="M57" s="43">
        <f t="shared" si="13"/>
        <v>5.566666666666667</v>
      </c>
      <c r="N57" s="44">
        <v>6.6</v>
      </c>
      <c r="O57" s="44">
        <v>6.9</v>
      </c>
      <c r="P57" s="44">
        <v>6.9</v>
      </c>
      <c r="Q57" s="43">
        <f t="shared" si="14"/>
        <v>6.8</v>
      </c>
      <c r="R57" s="45">
        <f t="shared" si="15"/>
        <v>21.96666666666667</v>
      </c>
    </row>
    <row r="58" spans="2:18" ht="24.75" customHeight="1" thickTop="1">
      <c r="B58" s="47"/>
      <c r="C58" s="48"/>
      <c r="D58" s="49"/>
      <c r="E58" s="50"/>
      <c r="F58" s="51"/>
      <c r="G58" s="52"/>
      <c r="H58" s="52"/>
      <c r="I58" s="53"/>
      <c r="J58" s="52"/>
      <c r="K58" s="52"/>
      <c r="L58" s="52"/>
      <c r="M58" s="53"/>
      <c r="N58" s="52"/>
      <c r="O58" s="52"/>
      <c r="P58" s="52"/>
      <c r="Q58" s="53"/>
      <c r="R58" s="54"/>
    </row>
    <row r="59" spans="2:18" ht="24.75" customHeight="1" thickBot="1">
      <c r="B59" s="47"/>
      <c r="C59" s="48"/>
      <c r="D59" s="49"/>
      <c r="E59" s="50"/>
      <c r="F59" s="51"/>
      <c r="G59" s="52"/>
      <c r="H59" s="52"/>
      <c r="I59" s="53"/>
      <c r="J59" s="52"/>
      <c r="K59" s="52"/>
      <c r="L59" s="52"/>
      <c r="M59" s="53"/>
      <c r="N59" s="52"/>
      <c r="O59" s="52"/>
      <c r="P59" s="52"/>
      <c r="Q59" s="53"/>
      <c r="R59" s="54"/>
    </row>
    <row r="60" spans="2:18" ht="48" customHeight="1" thickBot="1" thickTop="1">
      <c r="B60" s="13" t="s">
        <v>26</v>
      </c>
      <c r="C60" s="96">
        <v>9</v>
      </c>
      <c r="D60" s="74">
        <v>5</v>
      </c>
      <c r="E60" s="16" t="str">
        <f>CONCATENATE('[1]StLM 11 (Abl.)'!F46,'[1]StLM 11 (Abl.)'!G46,'[1]StLM 11 (Abl.)'!H46,'[1]StLM 11 (Abl.)'!I46,'[1]StLM 11 (Abl.)'!J46,'[1]StLM 11 (Abl.)'!K46)</f>
        <v>PFAFFENEDER Laura           GRIESZMAIER  Iris                 GAICH Katharina</v>
      </c>
      <c r="F60" s="17" t="str">
        <f>'[1]StLM 11 (Abl.)'!L46</f>
        <v>TV Frohnl.</v>
      </c>
      <c r="G60" s="18">
        <v>8.3</v>
      </c>
      <c r="H60" s="18">
        <v>0</v>
      </c>
      <c r="I60" s="19">
        <f>G60-H60</f>
        <v>8.3</v>
      </c>
      <c r="J60" s="18">
        <v>6.3</v>
      </c>
      <c r="K60" s="18">
        <v>6.2</v>
      </c>
      <c r="L60" s="18">
        <v>6.5</v>
      </c>
      <c r="M60" s="19">
        <f>(J60+K60+L60)/3</f>
        <v>6.333333333333333</v>
      </c>
      <c r="N60" s="18">
        <v>7</v>
      </c>
      <c r="O60" s="18">
        <v>7.1</v>
      </c>
      <c r="P60" s="18">
        <v>6.6</v>
      </c>
      <c r="Q60" s="19">
        <f>(N60+O60+P60)/3</f>
        <v>6.8999999999999995</v>
      </c>
      <c r="R60" s="20">
        <f>I60+M60+Q60</f>
        <v>21.53333333333333</v>
      </c>
    </row>
    <row r="61" spans="2:18" ht="48" customHeight="1" thickBot="1">
      <c r="B61" s="21" t="s">
        <v>29</v>
      </c>
      <c r="C61" s="34">
        <v>10</v>
      </c>
      <c r="D61" s="35">
        <v>6</v>
      </c>
      <c r="E61" s="24" t="str">
        <f>CONCATENATE('[1]StLM 11 (Abl.)'!F42,'[1]StLM 11 (Abl.)'!G42,'[1]StLM 11 (Abl.)'!H42,'[1]StLM 11 (Abl.)'!I42,'[1]StLM 11 (Abl.)'!J42,'[1]StLM 11 (Abl.)'!K42)</f>
        <v>ZÖHRER Lilly                   PANZITT Christina               ZÖHRER Fanny</v>
      </c>
      <c r="F61" s="26" t="str">
        <f>'[1]StLM 11 (Abl.)'!L42</f>
        <v>ATG</v>
      </c>
      <c r="G61" s="26">
        <v>10</v>
      </c>
      <c r="H61" s="26">
        <v>0.9</v>
      </c>
      <c r="I61" s="27">
        <f>G61-H61</f>
        <v>9.1</v>
      </c>
      <c r="J61" s="26">
        <v>5.4</v>
      </c>
      <c r="K61" s="26">
        <v>5.5</v>
      </c>
      <c r="L61" s="26">
        <v>5.7</v>
      </c>
      <c r="M61" s="27">
        <f>(J61+K61+L61)/3</f>
        <v>5.533333333333334</v>
      </c>
      <c r="N61" s="26">
        <v>6</v>
      </c>
      <c r="O61" s="26">
        <v>6.5</v>
      </c>
      <c r="P61" s="26">
        <v>6.3</v>
      </c>
      <c r="Q61" s="27">
        <f>(N61+O61+P61)/3</f>
        <v>6.266666666666667</v>
      </c>
      <c r="R61" s="29">
        <f>I61+M61+Q61</f>
        <v>20.9</v>
      </c>
    </row>
    <row r="62" spans="2:18" ht="48" customHeight="1" thickBot="1">
      <c r="B62" s="36"/>
      <c r="C62" s="34">
        <v>11</v>
      </c>
      <c r="D62" s="35"/>
      <c r="E62" s="24" t="str">
        <f>CONCATENATE('[1]StLM 11 (Abl.)'!F44,'[1]StLM 11 (Abl.)'!G44,'[1]StLM 11 (Abl.)'!H44,'[1]StLM 11 (Abl.)'!I44,'[1]StLM 11 (Abl.)'!J44,'[1]StLM 11 (Abl.)'!K44)</f>
        <v>LANJUS-WELLENB. Sophia   OKUN Anastasia           NEUMÄRKER Sabrina</v>
      </c>
      <c r="F62" s="25" t="str">
        <f>'[1]StLM 11 (Abl.)'!L44</f>
        <v>SU Döbling</v>
      </c>
      <c r="G62" s="26">
        <v>8</v>
      </c>
      <c r="H62" s="26">
        <v>2.8</v>
      </c>
      <c r="I62" s="27">
        <f>G62-H62</f>
        <v>5.2</v>
      </c>
      <c r="J62" s="26">
        <v>4.6</v>
      </c>
      <c r="K62" s="26">
        <v>4.8</v>
      </c>
      <c r="L62" s="26">
        <v>5.1</v>
      </c>
      <c r="M62" s="27">
        <f>(J62+K62+L62)/3</f>
        <v>4.833333333333333</v>
      </c>
      <c r="N62" s="26">
        <v>5.8</v>
      </c>
      <c r="O62" s="26">
        <v>6.2</v>
      </c>
      <c r="P62" s="26">
        <v>5.8</v>
      </c>
      <c r="Q62" s="27">
        <f>(N62+O62+P62)/3</f>
        <v>5.933333333333334</v>
      </c>
      <c r="R62" s="29">
        <f>I62+M62+Q62</f>
        <v>15.966666666666667</v>
      </c>
    </row>
    <row r="63" spans="2:18" ht="48" customHeight="1" thickBot="1">
      <c r="B63" s="36"/>
      <c r="C63" s="34">
        <v>12</v>
      </c>
      <c r="D63" s="35"/>
      <c r="E63" s="24" t="str">
        <f>CONCATENATE('[1]StLM 11 (Abl.)'!F45,'[1]StLM 11 (Abl.)'!G45,'[1]StLM 11 (Abl.)'!H45,'[1]StLM 11 (Abl.)'!I45,'[1]StLM 11 (Abl.)'!J45,'[1]StLM 11 (Abl.)'!K45)</f>
        <v>SCHRAMEK Patricia     GAHLEITNER Marlis              CIESLAR Marie</v>
      </c>
      <c r="F63" s="25" t="str">
        <f>'[1]StLM 11 (Abl.)'!L45</f>
        <v>SU Döbling</v>
      </c>
      <c r="G63" s="26">
        <v>6.65</v>
      </c>
      <c r="H63" s="26">
        <v>1.8</v>
      </c>
      <c r="I63" s="27">
        <f>G63-H63</f>
        <v>4.8500000000000005</v>
      </c>
      <c r="J63" s="26">
        <v>5</v>
      </c>
      <c r="K63" s="26">
        <v>5.3</v>
      </c>
      <c r="L63" s="26">
        <v>5.5</v>
      </c>
      <c r="M63" s="27">
        <f>(J63+K63+L63)/3</f>
        <v>5.266666666666667</v>
      </c>
      <c r="N63" s="26">
        <v>5.5</v>
      </c>
      <c r="O63" s="26">
        <v>5.5</v>
      </c>
      <c r="P63" s="26">
        <v>6</v>
      </c>
      <c r="Q63" s="27">
        <f>(N63+O63+P63)/3</f>
        <v>5.666666666666667</v>
      </c>
      <c r="R63" s="29">
        <f>I63+M63+Q63</f>
        <v>15.783333333333335</v>
      </c>
    </row>
    <row r="64" spans="2:18" ht="48" customHeight="1" thickBot="1">
      <c r="B64" s="37"/>
      <c r="C64" s="38">
        <v>13</v>
      </c>
      <c r="D64" s="39"/>
      <c r="E64" s="40" t="str">
        <f>CONCATENATE('[1]StLM 11 (Abl.)'!F43,'[1]StLM 11 (Abl.)'!G43,'[1]StLM 11 (Abl.)'!H43,'[1]StLM 11 (Abl.)'!I43,'[1]StLM 11 (Abl.)'!J43,'[1]StLM 11 (Abl.)'!K43)</f>
        <v>SCHOPPER Lisa               HOFBAUER Anabel               LEITNER Victoria</v>
      </c>
      <c r="F64" s="41" t="str">
        <f>'[1]StLM 11 (Abl.)'!L43</f>
        <v>SU Döbling</v>
      </c>
      <c r="G64" s="42">
        <v>6.45</v>
      </c>
      <c r="H64" s="42">
        <v>1.5</v>
      </c>
      <c r="I64" s="43">
        <f>G64-H64</f>
        <v>4.95</v>
      </c>
      <c r="J64" s="42">
        <v>4.8</v>
      </c>
      <c r="K64" s="42">
        <v>4.8</v>
      </c>
      <c r="L64" s="42">
        <v>4.3</v>
      </c>
      <c r="M64" s="43">
        <f>(J64+K64+L64)/3</f>
        <v>4.633333333333333</v>
      </c>
      <c r="N64" s="44">
        <v>6.4</v>
      </c>
      <c r="O64" s="44">
        <v>6</v>
      </c>
      <c r="P64" s="44">
        <v>5.9</v>
      </c>
      <c r="Q64" s="43">
        <f>(N64+O64+P64)/3</f>
        <v>6.1000000000000005</v>
      </c>
      <c r="R64" s="45">
        <f>I64+M64+Q64</f>
        <v>15.683333333333334</v>
      </c>
    </row>
    <row r="65" spans="2:18" ht="24.75" customHeight="1" thickTop="1">
      <c r="B65" s="47"/>
      <c r="C65" s="48"/>
      <c r="D65" s="49"/>
      <c r="E65" s="50"/>
      <c r="F65" s="51"/>
      <c r="G65" s="52"/>
      <c r="H65" s="52"/>
      <c r="I65" s="53"/>
      <c r="J65" s="52"/>
      <c r="K65" s="52"/>
      <c r="L65" s="52"/>
      <c r="M65" s="53"/>
      <c r="N65" s="52"/>
      <c r="O65" s="52"/>
      <c r="P65" s="52"/>
      <c r="Q65" s="53"/>
      <c r="R65" s="54"/>
    </row>
    <row r="66" ht="24.75" customHeight="1" thickBot="1"/>
    <row r="67" spans="2:18" ht="30" customHeight="1" thickBot="1" thickTop="1">
      <c r="B67" s="13" t="s">
        <v>30</v>
      </c>
      <c r="C67" s="97">
        <v>1</v>
      </c>
      <c r="D67" s="98">
        <v>1</v>
      </c>
      <c r="E67" s="16" t="str">
        <f>CONCATENATE('[1]StLM 11 (Abl.)'!F55,'[1]StLM 11 (Abl.)'!G55,'[1]StLM 11 (Abl.)'!H55,'[1]StLM 11 (Abl.)'!I55)</f>
        <v>OFFENBACHER Stephan       GSCHIER Elisabeth     </v>
      </c>
      <c r="F67" s="18" t="str">
        <f>'[1]StLM 11 (Abl.)'!L55</f>
        <v>ATG</v>
      </c>
      <c r="G67" s="18">
        <v>10</v>
      </c>
      <c r="H67" s="18">
        <v>0</v>
      </c>
      <c r="I67" s="19">
        <f>G67-H67</f>
        <v>10</v>
      </c>
      <c r="J67" s="18">
        <v>7.7</v>
      </c>
      <c r="K67" s="18">
        <v>7.2</v>
      </c>
      <c r="L67" s="18">
        <v>7.4</v>
      </c>
      <c r="M67" s="19">
        <f>(J67+K67+L67)/3</f>
        <v>7.433333333333334</v>
      </c>
      <c r="N67" s="18">
        <v>6.5</v>
      </c>
      <c r="O67" s="18">
        <v>6.8</v>
      </c>
      <c r="P67" s="18">
        <v>6.3</v>
      </c>
      <c r="Q67" s="19">
        <f>(N67+O67+P67)/3</f>
        <v>6.533333333333334</v>
      </c>
      <c r="R67" s="20">
        <f>I67+M67+Q67</f>
        <v>23.96666666666667</v>
      </c>
    </row>
    <row r="68" spans="2:18" ht="30" customHeight="1" thickBot="1" thickTop="1">
      <c r="B68" s="21" t="s">
        <v>31</v>
      </c>
      <c r="C68" s="99">
        <v>2</v>
      </c>
      <c r="D68" s="100">
        <v>2</v>
      </c>
      <c r="E68" s="24" t="str">
        <f>CONCATENATE('[1]StLM 11 (Abl.)'!F57,'[1]StLM 11 (Abl.)'!G57,'[1]StLM 11 (Abl.)'!H57,'[1]StLM 11 (Abl.)'!I57)</f>
        <v>JANZ Herwig             TISCENKO Katharina        </v>
      </c>
      <c r="F68" s="17" t="str">
        <f>'[1]StLM 11 (Abl.)'!L57</f>
        <v>TV Frohnl.</v>
      </c>
      <c r="G68" s="26">
        <v>10</v>
      </c>
      <c r="H68" s="26">
        <v>1.2</v>
      </c>
      <c r="I68" s="27">
        <f>G68-H68</f>
        <v>8.8</v>
      </c>
      <c r="J68" s="26">
        <v>5.6</v>
      </c>
      <c r="K68" s="26">
        <v>6.1</v>
      </c>
      <c r="L68" s="26">
        <v>6.1</v>
      </c>
      <c r="M68" s="27">
        <f>(J68+K68+L68)/3</f>
        <v>5.933333333333333</v>
      </c>
      <c r="N68" s="26">
        <v>6.8</v>
      </c>
      <c r="O68" s="26">
        <v>6.6</v>
      </c>
      <c r="P68" s="26">
        <v>6.6</v>
      </c>
      <c r="Q68" s="27">
        <f>(N68+O68+P68)/3</f>
        <v>6.666666666666667</v>
      </c>
      <c r="R68" s="29">
        <f>I68+M68+Q68</f>
        <v>21.400000000000002</v>
      </c>
    </row>
    <row r="69" spans="2:18" ht="30" customHeight="1" thickBot="1">
      <c r="B69" s="37"/>
      <c r="C69" s="101">
        <v>3</v>
      </c>
      <c r="D69" s="102">
        <v>3</v>
      </c>
      <c r="E69" s="40" t="str">
        <f>CONCATENATE('[1]StLM 11 (Abl.)'!F56,'[1]StLM 11 (Abl.)'!G56,'[1]StLM 11 (Abl.)'!H56,'[1]StLM 11 (Abl.)'!I56)</f>
        <v>SCHINNERL Oliver              HERNANDEZ Yanis</v>
      </c>
      <c r="F69" s="41" t="str">
        <f>'[1]StLM 11 (Abl.)'!L56</f>
        <v>ATG</v>
      </c>
      <c r="G69" s="42">
        <v>9.95</v>
      </c>
      <c r="H69" s="42">
        <v>3.1</v>
      </c>
      <c r="I69" s="43">
        <f>G69-H69</f>
        <v>6.85</v>
      </c>
      <c r="J69" s="42">
        <v>7.1</v>
      </c>
      <c r="K69" s="42">
        <v>7</v>
      </c>
      <c r="L69" s="42">
        <v>7</v>
      </c>
      <c r="M69" s="43">
        <f>(J69+K69+L69)/3</f>
        <v>7.033333333333334</v>
      </c>
      <c r="N69" s="44">
        <v>7.5</v>
      </c>
      <c r="O69" s="44">
        <v>7.2</v>
      </c>
      <c r="P69" s="44">
        <v>7</v>
      </c>
      <c r="Q69" s="43">
        <f>(N69+O69+P69)/3</f>
        <v>7.233333333333333</v>
      </c>
      <c r="R69" s="45">
        <f>I69+M69+Q69</f>
        <v>21.116666666666667</v>
      </c>
    </row>
    <row r="70" spans="2:18" ht="24.75" customHeight="1" thickTop="1">
      <c r="B70" s="47"/>
      <c r="C70" s="48"/>
      <c r="D70" s="49"/>
      <c r="E70" s="50"/>
      <c r="F70" s="51"/>
      <c r="G70" s="52"/>
      <c r="H70" s="52"/>
      <c r="I70" s="53"/>
      <c r="J70" s="52"/>
      <c r="K70" s="52"/>
      <c r="L70" s="52"/>
      <c r="M70" s="53"/>
      <c r="N70" s="52"/>
      <c r="O70" s="52"/>
      <c r="P70" s="52"/>
      <c r="Q70" s="53"/>
      <c r="R70" s="54"/>
    </row>
    <row r="71" spans="2:18" ht="24.75" customHeight="1">
      <c r="B71" s="47"/>
      <c r="C71" s="48"/>
      <c r="D71" s="49"/>
      <c r="E71" s="50"/>
      <c r="F71" s="50"/>
      <c r="G71" s="50"/>
      <c r="H71" s="50"/>
      <c r="I71" s="53"/>
      <c r="J71" s="52"/>
      <c r="K71" s="52"/>
      <c r="L71" s="52"/>
      <c r="M71" s="53"/>
      <c r="N71" s="52"/>
      <c r="O71" s="52"/>
      <c r="P71" s="52"/>
      <c r="Q71" s="53"/>
      <c r="R71" s="54"/>
    </row>
    <row r="72" ht="24.75" customHeight="1"/>
  </sheetData>
  <sheetProtection/>
  <mergeCells count="10">
    <mergeCell ref="B1:B2"/>
    <mergeCell ref="C1:C2"/>
    <mergeCell ref="D1:D2"/>
    <mergeCell ref="E1:E2"/>
    <mergeCell ref="J1:M1"/>
    <mergeCell ref="N1:Q1"/>
    <mergeCell ref="R1:R2"/>
    <mergeCell ref="F20:L20"/>
    <mergeCell ref="F1:F2"/>
    <mergeCell ref="G1:I1"/>
  </mergeCells>
  <printOptions horizontalCentered="1"/>
  <pageMargins left="0.2362204724409449" right="0.5118110236220472" top="0.9055118110236221" bottom="0.5905511811023623" header="0.31496062992125984" footer="0.35433070866141736"/>
  <pageSetup horizontalDpi="300" verticalDpi="300" orientation="landscape" paperSize="9" r:id="rId1"/>
  <headerFooter alignWithMargins="0">
    <oddHeader>&amp;L&amp;"Arial,Fett"&amp;14Ergebnisse&amp;C&amp;"Arial,Fett"&amp;16Offene Steirische Meisterschaften / Sportakrobatik &amp;R&amp;"Arial,Fett"&amp;12 10. April 2011</oddHeader>
    <oddFooter>&amp;C&amp;"Arial,Fett"&amp;12Seite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60" zoomScalePageLayoutView="0" workbookViewId="0" topLeftCell="A23">
      <selection activeCell="U28" sqref="U28"/>
    </sheetView>
  </sheetViews>
  <sheetFormatPr defaultColWidth="11.421875" defaultRowHeight="12.75"/>
  <cols>
    <col min="1" max="1" width="8.421875" style="7" customWidth="1"/>
    <col min="2" max="2" width="5.421875" style="8" customWidth="1"/>
    <col min="3" max="3" width="6.00390625" style="9" customWidth="1"/>
    <col min="4" max="4" width="27.28125" style="10" customWidth="1"/>
    <col min="5" max="5" width="9.00390625" style="11" customWidth="1"/>
    <col min="6" max="6" width="4.28125" style="11" customWidth="1"/>
    <col min="7" max="8" width="6.00390625" style="0" customWidth="1"/>
    <col min="9" max="9" width="7.28125" style="0" customWidth="1"/>
    <col min="10" max="12" width="6.00390625" style="0" customWidth="1"/>
    <col min="13" max="13" width="7.28125" style="0" customWidth="1"/>
    <col min="14" max="16" width="6.00390625" style="0" customWidth="1"/>
    <col min="17" max="17" width="7.28125" style="0" customWidth="1"/>
    <col min="18" max="18" width="10.57421875" style="12" customWidth="1"/>
  </cols>
  <sheetData>
    <row r="1" spans="1:18" ht="19.5" customHeight="1" thickBot="1" thickTop="1">
      <c r="A1" s="139" t="s">
        <v>0</v>
      </c>
      <c r="B1" s="141" t="s">
        <v>1</v>
      </c>
      <c r="C1" s="143" t="s">
        <v>2</v>
      </c>
      <c r="D1" s="145" t="s">
        <v>3</v>
      </c>
      <c r="E1" s="147" t="s">
        <v>4</v>
      </c>
      <c r="F1" s="103"/>
      <c r="G1" s="128" t="s">
        <v>5</v>
      </c>
      <c r="H1" s="129"/>
      <c r="I1" s="149"/>
      <c r="J1" s="128" t="s">
        <v>6</v>
      </c>
      <c r="K1" s="129"/>
      <c r="L1" s="130"/>
      <c r="M1" s="131"/>
      <c r="N1" s="128" t="s">
        <v>7</v>
      </c>
      <c r="O1" s="129"/>
      <c r="P1" s="130"/>
      <c r="Q1" s="131"/>
      <c r="R1" s="134" t="s">
        <v>8</v>
      </c>
    </row>
    <row r="2" spans="1:18" ht="27.75" customHeight="1" thickBot="1">
      <c r="A2" s="140"/>
      <c r="B2" s="142"/>
      <c r="C2" s="144"/>
      <c r="D2" s="146"/>
      <c r="E2" s="148"/>
      <c r="F2" s="104"/>
      <c r="G2" s="1" t="s">
        <v>9</v>
      </c>
      <c r="H2" s="2" t="s">
        <v>10</v>
      </c>
      <c r="I2" s="3" t="s">
        <v>11</v>
      </c>
      <c r="J2" s="4" t="s">
        <v>12</v>
      </c>
      <c r="K2" s="4" t="s">
        <v>13</v>
      </c>
      <c r="L2" s="4" t="s">
        <v>14</v>
      </c>
      <c r="M2" s="5" t="s">
        <v>15</v>
      </c>
      <c r="N2" s="6" t="s">
        <v>16</v>
      </c>
      <c r="O2" s="6" t="s">
        <v>17</v>
      </c>
      <c r="P2" s="6" t="s">
        <v>18</v>
      </c>
      <c r="Q2" s="5" t="s">
        <v>19</v>
      </c>
      <c r="R2" s="135"/>
    </row>
    <row r="3" ht="24.75" customHeight="1" thickBot="1" thickTop="1"/>
    <row r="4" spans="1:18" ht="30" customHeight="1" thickBot="1" thickTop="1">
      <c r="A4" s="13" t="s">
        <v>32</v>
      </c>
      <c r="B4" s="97">
        <v>1</v>
      </c>
      <c r="C4" s="105"/>
      <c r="D4" s="16" t="str">
        <f>CONCATENATE('[1]StLM 11 (Abl.)'!F58,'[1]StLM 11 (Abl.)'!G58,'[1]StLM 11 (Abl.)'!H58,'[1]StLM 11 (Abl.)'!I58)</f>
        <v>JIANG Salie            STEINSCHADEN Linda</v>
      </c>
      <c r="E4" s="17" t="str">
        <f>'[1]StLM 11 (Abl.)'!L58</f>
        <v>USA Krems</v>
      </c>
      <c r="F4" s="96" t="s">
        <v>33</v>
      </c>
      <c r="G4" s="18">
        <v>10</v>
      </c>
      <c r="H4" s="18">
        <v>0</v>
      </c>
      <c r="I4" s="19">
        <f>G4-H4</f>
        <v>10</v>
      </c>
      <c r="J4" s="18">
        <v>8.2</v>
      </c>
      <c r="K4" s="18">
        <v>8.2</v>
      </c>
      <c r="L4" s="18">
        <v>8.6</v>
      </c>
      <c r="M4" s="19">
        <f>(J4+K4+L4)/3</f>
        <v>8.333333333333334</v>
      </c>
      <c r="N4" s="18">
        <v>8.3</v>
      </c>
      <c r="O4" s="18">
        <v>8.1</v>
      </c>
      <c r="P4" s="18">
        <v>8.3</v>
      </c>
      <c r="Q4" s="19">
        <f>(N4+O4+P4)/3</f>
        <v>8.233333333333333</v>
      </c>
      <c r="R4" s="20">
        <f>I4+M4+Q4</f>
        <v>26.56666666666667</v>
      </c>
    </row>
    <row r="5" spans="1:18" ht="30" customHeight="1" thickBot="1">
      <c r="A5" s="21" t="s">
        <v>27</v>
      </c>
      <c r="B5" s="106"/>
      <c r="C5" s="106"/>
      <c r="D5" s="24"/>
      <c r="E5" s="25"/>
      <c r="F5" s="107" t="s">
        <v>34</v>
      </c>
      <c r="G5" s="26">
        <v>10</v>
      </c>
      <c r="H5" s="26">
        <v>0</v>
      </c>
      <c r="I5" s="27">
        <f>G5-H5</f>
        <v>10</v>
      </c>
      <c r="J5" s="26">
        <v>9</v>
      </c>
      <c r="K5" s="26">
        <v>8.7</v>
      </c>
      <c r="L5" s="26">
        <v>8.8</v>
      </c>
      <c r="M5" s="27">
        <f>(J5+K5+L5)/3</f>
        <v>8.833333333333334</v>
      </c>
      <c r="N5" s="26">
        <v>8.3</v>
      </c>
      <c r="O5" s="26">
        <v>8</v>
      </c>
      <c r="P5" s="26">
        <v>8.5</v>
      </c>
      <c r="Q5" s="27">
        <f>(N5+O5+P5)/3</f>
        <v>8.266666666666667</v>
      </c>
      <c r="R5" s="29">
        <f>I5+M5+Q5</f>
        <v>27.1</v>
      </c>
    </row>
    <row r="6" spans="1:18" ht="30" customHeight="1" thickBot="1">
      <c r="A6" s="21"/>
      <c r="B6" s="106"/>
      <c r="C6" s="106"/>
      <c r="D6" s="24"/>
      <c r="E6" s="150" t="s">
        <v>35</v>
      </c>
      <c r="F6" s="150"/>
      <c r="G6" s="26"/>
      <c r="H6" s="26"/>
      <c r="I6" s="27"/>
      <c r="J6" s="26"/>
      <c r="K6" s="26"/>
      <c r="L6" s="26"/>
      <c r="M6" s="27"/>
      <c r="N6" s="26"/>
      <c r="O6" s="26"/>
      <c r="P6" s="26"/>
      <c r="Q6" s="27"/>
      <c r="R6" s="108">
        <f>SUM(R4:R5)</f>
        <v>53.66666666666667</v>
      </c>
    </row>
    <row r="7" spans="1:18" ht="30" customHeight="1" thickBot="1">
      <c r="A7" s="21"/>
      <c r="B7" s="99">
        <v>2</v>
      </c>
      <c r="C7" s="106"/>
      <c r="D7" s="24" t="str">
        <f>CONCATENATE('[1]StLM 11 (Abl.)'!F60,'[1]StLM 11 (Abl.)'!G60,'[1]StLM 11 (Abl.)'!H60,'[1]StLM 11 (Abl.)'!I60)</f>
        <v>HIERMANN Ricarda       SPIESSMAIER Marlies</v>
      </c>
      <c r="E7" s="25" t="str">
        <f>'[1]StLM 11 (Abl.)'!L60</f>
        <v>USV Dobersb.</v>
      </c>
      <c r="F7" s="107" t="s">
        <v>33</v>
      </c>
      <c r="G7" s="26">
        <v>10</v>
      </c>
      <c r="H7" s="26">
        <v>0</v>
      </c>
      <c r="I7" s="27">
        <f>G7-H7</f>
        <v>10</v>
      </c>
      <c r="J7" s="26">
        <v>8.2</v>
      </c>
      <c r="K7" s="26">
        <v>7.7</v>
      </c>
      <c r="L7" s="26">
        <v>7.7</v>
      </c>
      <c r="M7" s="27">
        <f>(J7+K7+L7)/3</f>
        <v>7.866666666666666</v>
      </c>
      <c r="N7" s="26">
        <v>7.7</v>
      </c>
      <c r="O7" s="26">
        <v>8.2</v>
      </c>
      <c r="P7" s="26">
        <v>8</v>
      </c>
      <c r="Q7" s="27">
        <f>(N7+O7+P7)/3</f>
        <v>7.966666666666666</v>
      </c>
      <c r="R7" s="29">
        <f>I7+M7+Q7</f>
        <v>25.833333333333332</v>
      </c>
    </row>
    <row r="8" spans="1:18" ht="30" customHeight="1" thickBot="1">
      <c r="A8" s="21"/>
      <c r="B8" s="106"/>
      <c r="C8" s="106"/>
      <c r="D8" s="24"/>
      <c r="E8" s="26"/>
      <c r="F8" s="107" t="s">
        <v>34</v>
      </c>
      <c r="G8" s="26">
        <v>10</v>
      </c>
      <c r="H8" s="26">
        <v>0.8</v>
      </c>
      <c r="I8" s="27">
        <f>G8-H8</f>
        <v>9.2</v>
      </c>
      <c r="J8" s="26">
        <v>9</v>
      </c>
      <c r="K8" s="26">
        <v>8.5</v>
      </c>
      <c r="L8" s="26">
        <v>8.5</v>
      </c>
      <c r="M8" s="27">
        <f>(J8+K8+L8)/3</f>
        <v>8.666666666666666</v>
      </c>
      <c r="N8" s="26">
        <v>8.1</v>
      </c>
      <c r="O8" s="26">
        <v>7.6</v>
      </c>
      <c r="P8" s="26">
        <v>8.1</v>
      </c>
      <c r="Q8" s="27">
        <f>(N8+O8+P8)/3</f>
        <v>7.933333333333333</v>
      </c>
      <c r="R8" s="29">
        <f>I8+M8+Q8</f>
        <v>25.8</v>
      </c>
    </row>
    <row r="9" spans="1:18" ht="30" customHeight="1" thickBot="1">
      <c r="A9" s="21"/>
      <c r="B9" s="106"/>
      <c r="C9" s="106"/>
      <c r="D9" s="24"/>
      <c r="E9" s="150" t="s">
        <v>35</v>
      </c>
      <c r="F9" s="150"/>
      <c r="G9" s="26"/>
      <c r="H9" s="26"/>
      <c r="I9" s="27"/>
      <c r="J9" s="26"/>
      <c r="K9" s="26"/>
      <c r="L9" s="26"/>
      <c r="M9" s="27"/>
      <c r="N9" s="26"/>
      <c r="O9" s="26"/>
      <c r="P9" s="26"/>
      <c r="Q9" s="27"/>
      <c r="R9" s="108">
        <f>SUM(R7:R8)</f>
        <v>51.63333333333333</v>
      </c>
    </row>
    <row r="10" spans="1:18" ht="30" customHeight="1" thickBot="1">
      <c r="A10" s="36"/>
      <c r="B10" s="109">
        <v>3</v>
      </c>
      <c r="C10" s="106"/>
      <c r="D10" s="24" t="str">
        <f>CONCATENATE('[1]StLM 11 (Abl.)'!F59,'[1]StLM 11 (Abl.)'!G59,'[1]StLM 11 (Abl.)'!H59,'[1]StLM 11 (Abl.)'!I59)</f>
        <v>BEN-SADON Eden           GATTINGER Amelie</v>
      </c>
      <c r="E10" s="25" t="str">
        <f>'[1]StLM 11 (Abl.)'!L59</f>
        <v>USA Krems</v>
      </c>
      <c r="F10" s="107" t="s">
        <v>33</v>
      </c>
      <c r="G10" s="26">
        <v>10</v>
      </c>
      <c r="H10" s="26">
        <v>0</v>
      </c>
      <c r="I10" s="27">
        <f>G10-H10</f>
        <v>10</v>
      </c>
      <c r="J10" s="26">
        <v>6</v>
      </c>
      <c r="K10" s="26">
        <v>6</v>
      </c>
      <c r="L10" s="26">
        <v>6.3</v>
      </c>
      <c r="M10" s="27">
        <f>(J10+K10+L10)/3</f>
        <v>6.1000000000000005</v>
      </c>
      <c r="N10" s="26">
        <v>7</v>
      </c>
      <c r="O10" s="26">
        <v>6.7</v>
      </c>
      <c r="P10" s="26">
        <v>7.1</v>
      </c>
      <c r="Q10" s="27">
        <f>(N10+O10+P10)/3</f>
        <v>6.933333333333333</v>
      </c>
      <c r="R10" s="29">
        <f>I10+M10+Q10</f>
        <v>23.033333333333335</v>
      </c>
    </row>
    <row r="11" spans="1:18" ht="30" customHeight="1" thickBot="1">
      <c r="A11" s="36"/>
      <c r="B11" s="106"/>
      <c r="C11" s="106"/>
      <c r="D11" s="24"/>
      <c r="E11" s="25"/>
      <c r="F11" s="107" t="s">
        <v>34</v>
      </c>
      <c r="G11" s="26">
        <v>10</v>
      </c>
      <c r="H11" s="26">
        <v>1</v>
      </c>
      <c r="I11" s="27">
        <f>G11-H11</f>
        <v>9</v>
      </c>
      <c r="J11" s="26">
        <v>8.4</v>
      </c>
      <c r="K11" s="26">
        <v>7.9</v>
      </c>
      <c r="L11" s="26">
        <v>8.1</v>
      </c>
      <c r="M11" s="27">
        <f>(J11+K11+L11)/3</f>
        <v>8.133333333333333</v>
      </c>
      <c r="N11" s="26">
        <v>8.2</v>
      </c>
      <c r="O11" s="26">
        <v>7.8</v>
      </c>
      <c r="P11" s="26">
        <v>8.1</v>
      </c>
      <c r="Q11" s="27">
        <f>(N11+O11+P11)/3</f>
        <v>8.033333333333333</v>
      </c>
      <c r="R11" s="29">
        <f>I11+M11+Q11</f>
        <v>25.166666666666664</v>
      </c>
    </row>
    <row r="12" spans="1:18" ht="30" customHeight="1" thickBot="1">
      <c r="A12" s="37"/>
      <c r="B12" s="110"/>
      <c r="C12" s="111"/>
      <c r="D12" s="40"/>
      <c r="E12" s="151" t="s">
        <v>35</v>
      </c>
      <c r="F12" s="151"/>
      <c r="G12" s="42"/>
      <c r="H12" s="42"/>
      <c r="I12" s="43"/>
      <c r="J12" s="42"/>
      <c r="K12" s="42"/>
      <c r="L12" s="42"/>
      <c r="M12" s="43"/>
      <c r="N12" s="42"/>
      <c r="O12" s="42"/>
      <c r="P12" s="42"/>
      <c r="Q12" s="43"/>
      <c r="R12" s="112">
        <f>SUM(R10:R11)</f>
        <v>48.2</v>
      </c>
    </row>
    <row r="13" spans="1:18" ht="30" customHeight="1" thickTop="1">
      <c r="A13" s="47"/>
      <c r="B13" s="48"/>
      <c r="C13" s="49"/>
      <c r="D13" s="50"/>
      <c r="E13" s="52"/>
      <c r="F13" s="52"/>
      <c r="G13" s="52"/>
      <c r="H13" s="52"/>
      <c r="I13" s="53"/>
      <c r="J13" s="52"/>
      <c r="K13" s="52"/>
      <c r="L13" s="52"/>
      <c r="M13" s="53"/>
      <c r="N13" s="52"/>
      <c r="O13" s="52"/>
      <c r="P13" s="52"/>
      <c r="Q13" s="53"/>
      <c r="R13" s="113"/>
    </row>
    <row r="14" spans="1:18" ht="30" customHeight="1">
      <c r="A14" s="47"/>
      <c r="B14" s="48"/>
      <c r="C14" s="49"/>
      <c r="D14" s="50"/>
      <c r="E14" s="52"/>
      <c r="F14" s="52"/>
      <c r="G14" s="52"/>
      <c r="H14" s="52"/>
      <c r="I14" s="53"/>
      <c r="J14" s="52"/>
      <c r="K14" s="52"/>
      <c r="L14" s="52"/>
      <c r="M14" s="53"/>
      <c r="N14" s="52"/>
      <c r="O14" s="52"/>
      <c r="P14" s="52"/>
      <c r="Q14" s="53"/>
      <c r="R14" s="113"/>
    </row>
    <row r="15" spans="1:18" ht="30" customHeight="1">
      <c r="A15" s="47"/>
      <c r="B15" s="48"/>
      <c r="C15" s="49"/>
      <c r="D15" s="50"/>
      <c r="E15" s="52"/>
      <c r="F15" s="52"/>
      <c r="G15" s="52"/>
      <c r="H15" s="52"/>
      <c r="I15" s="53"/>
      <c r="J15" s="52"/>
      <c r="K15" s="52"/>
      <c r="L15" s="52"/>
      <c r="M15" s="53"/>
      <c r="N15" s="52"/>
      <c r="O15" s="52"/>
      <c r="P15" s="52"/>
      <c r="Q15" s="53"/>
      <c r="R15" s="113"/>
    </row>
    <row r="16" spans="1:18" ht="24.75" customHeight="1">
      <c r="A16" s="47"/>
      <c r="B16" s="48"/>
      <c r="C16" s="49"/>
      <c r="D16" s="50"/>
      <c r="E16" s="52"/>
      <c r="F16" s="52"/>
      <c r="G16" s="52"/>
      <c r="H16" s="52"/>
      <c r="I16" s="53"/>
      <c r="J16" s="52"/>
      <c r="K16" s="52"/>
      <c r="L16" s="52"/>
      <c r="M16" s="53"/>
      <c r="N16" s="52"/>
      <c r="O16" s="52"/>
      <c r="P16" s="52"/>
      <c r="Q16" s="53"/>
      <c r="R16" s="113"/>
    </row>
    <row r="17" spans="1:18" ht="24.75" customHeight="1">
      <c r="A17" s="47"/>
      <c r="B17" s="48"/>
      <c r="C17" s="49"/>
      <c r="D17" s="50"/>
      <c r="E17" s="52"/>
      <c r="F17" s="52"/>
      <c r="G17" s="52"/>
      <c r="H17" s="52"/>
      <c r="I17" s="53"/>
      <c r="J17" s="52"/>
      <c r="K17" s="52"/>
      <c r="L17" s="52"/>
      <c r="M17" s="53"/>
      <c r="N17" s="52"/>
      <c r="O17" s="52"/>
      <c r="P17" s="52"/>
      <c r="Q17" s="53"/>
      <c r="R17" s="113"/>
    </row>
    <row r="18" ht="24.75" customHeight="1" thickBot="1"/>
    <row r="19" spans="1:18" ht="48" customHeight="1" thickBot="1" thickTop="1">
      <c r="A19" s="13" t="s">
        <v>32</v>
      </c>
      <c r="B19" s="97">
        <v>1</v>
      </c>
      <c r="C19" s="105"/>
      <c r="D19" s="16" t="str">
        <f>CONCATENATE('[1]StLM 11 (Abl.)'!F62,'[1]StLM 11 (Abl.)'!G62,'[1]StLM 11 (Abl.)'!H62,'[1]StLM 11 (Abl.)'!I62,'[1]StLM 11 (Abl.)'!J62,'[1]StLM 11 (Abl.)'!K62)</f>
        <v>GERSTENMAYER Birgit          STARITZBÜCHLER Verena     PREGESBAUER Paula</v>
      </c>
      <c r="E19" s="17" t="str">
        <f>'[1]StLM 11 (Abl.)'!L62</f>
        <v>USA Krems</v>
      </c>
      <c r="F19" s="96" t="s">
        <v>33</v>
      </c>
      <c r="G19" s="18">
        <v>10</v>
      </c>
      <c r="H19" s="18">
        <v>0</v>
      </c>
      <c r="I19" s="19">
        <f>G19-H19</f>
        <v>10</v>
      </c>
      <c r="J19" s="18">
        <v>8.1</v>
      </c>
      <c r="K19" s="18">
        <v>7.6</v>
      </c>
      <c r="L19" s="18">
        <v>7.8</v>
      </c>
      <c r="M19" s="19">
        <f>(J19+K19+L19)/3</f>
        <v>7.833333333333333</v>
      </c>
      <c r="N19" s="18">
        <v>7.3</v>
      </c>
      <c r="O19" s="18">
        <v>7.8</v>
      </c>
      <c r="P19" s="18">
        <v>7.8</v>
      </c>
      <c r="Q19" s="19">
        <f>(N19+O19+P19)/3</f>
        <v>7.633333333333333</v>
      </c>
      <c r="R19" s="20">
        <f>I19+M19+Q19</f>
        <v>25.466666666666665</v>
      </c>
    </row>
    <row r="20" spans="1:18" ht="30" customHeight="1" thickBot="1">
      <c r="A20" s="21" t="s">
        <v>29</v>
      </c>
      <c r="B20" s="106"/>
      <c r="C20" s="106"/>
      <c r="D20" s="24"/>
      <c r="E20" s="25"/>
      <c r="F20" s="107" t="s">
        <v>34</v>
      </c>
      <c r="G20" s="26">
        <v>10</v>
      </c>
      <c r="H20" s="26">
        <v>0</v>
      </c>
      <c r="I20" s="27">
        <f>G20-H20</f>
        <v>10</v>
      </c>
      <c r="J20" s="26">
        <v>7.9</v>
      </c>
      <c r="K20" s="26">
        <v>8.3</v>
      </c>
      <c r="L20" s="26">
        <v>8</v>
      </c>
      <c r="M20" s="27">
        <f>(J20+K20+L20)/3</f>
        <v>8.066666666666668</v>
      </c>
      <c r="N20" s="26">
        <v>7.5</v>
      </c>
      <c r="O20" s="26">
        <v>7.5</v>
      </c>
      <c r="P20" s="26">
        <v>7.9</v>
      </c>
      <c r="Q20" s="27">
        <f>(N20+O20+P20)/3</f>
        <v>7.633333333333333</v>
      </c>
      <c r="R20" s="29">
        <f>I20+M20+Q20</f>
        <v>25.700000000000003</v>
      </c>
    </row>
    <row r="21" spans="1:18" ht="30" customHeight="1" thickBot="1">
      <c r="A21" s="114"/>
      <c r="B21" s="106"/>
      <c r="C21" s="106"/>
      <c r="D21" s="115"/>
      <c r="E21" s="150" t="s">
        <v>35</v>
      </c>
      <c r="F21" s="150"/>
      <c r="G21" s="26"/>
      <c r="H21" s="26"/>
      <c r="I21" s="27"/>
      <c r="J21" s="26"/>
      <c r="K21" s="26"/>
      <c r="L21" s="26"/>
      <c r="M21" s="27"/>
      <c r="N21" s="26"/>
      <c r="O21" s="26"/>
      <c r="P21" s="26"/>
      <c r="Q21" s="27"/>
      <c r="R21" s="112">
        <f>SUM(R19:R20)</f>
        <v>51.16666666666667</v>
      </c>
    </row>
    <row r="22" spans="1:18" ht="30" customHeight="1" thickBot="1">
      <c r="A22" s="114"/>
      <c r="B22" s="116"/>
      <c r="C22" s="116"/>
      <c r="D22" s="117"/>
      <c r="E22" s="118"/>
      <c r="F22" s="118"/>
      <c r="G22" s="118"/>
      <c r="H22" s="118"/>
      <c r="I22" s="119"/>
      <c r="J22" s="118"/>
      <c r="K22" s="118"/>
      <c r="L22" s="118"/>
      <c r="M22" s="119"/>
      <c r="N22" s="118"/>
      <c r="O22" s="118"/>
      <c r="P22" s="118"/>
      <c r="Q22" s="120"/>
      <c r="R22" s="121"/>
    </row>
    <row r="23" spans="1:18" ht="48" customHeight="1" thickBot="1">
      <c r="A23" s="36"/>
      <c r="B23" s="99">
        <v>2</v>
      </c>
      <c r="C23" s="106"/>
      <c r="D23" s="24" t="str">
        <f>CONCATENATE('[1]StLM 11 (Abl.)'!F61,'[1]StLM 11 (Abl.)'!G61,'[1]StLM 11 (Abl.)'!H61,'[1]StLM 11 (Abl.)'!I61,'[1]StLM 11 (Abl.)'!J61,'[1]StLM 11 (Abl.)'!K61)</f>
        <v>MÖDLIN Tanja                 NEUGEBAUER Theresa SCHNEIDER Sarah</v>
      </c>
      <c r="E23" s="25" t="str">
        <f>'[1]StLM 11 (Abl.)'!L61</f>
        <v>SU Döbling</v>
      </c>
      <c r="F23" s="107" t="s">
        <v>33</v>
      </c>
      <c r="G23" s="26">
        <v>10</v>
      </c>
      <c r="H23" s="26">
        <v>2</v>
      </c>
      <c r="I23" s="27">
        <f>G23-H23</f>
        <v>8</v>
      </c>
      <c r="J23" s="26">
        <v>7</v>
      </c>
      <c r="K23" s="26">
        <v>6.5</v>
      </c>
      <c r="L23" s="26">
        <v>7</v>
      </c>
      <c r="M23" s="27">
        <f>(J23+K23+L23)/3</f>
        <v>6.833333333333333</v>
      </c>
      <c r="N23" s="26">
        <v>6.6</v>
      </c>
      <c r="O23" s="26">
        <v>6.8</v>
      </c>
      <c r="P23" s="26">
        <v>6.5</v>
      </c>
      <c r="Q23" s="27">
        <f>(N23+O23+P23)/3</f>
        <v>6.633333333333333</v>
      </c>
      <c r="R23" s="29">
        <f>I23+M23+Q23</f>
        <v>21.466666666666665</v>
      </c>
    </row>
    <row r="24" spans="1:18" ht="30" customHeight="1" thickBot="1">
      <c r="A24" s="21"/>
      <c r="B24" s="106"/>
      <c r="C24" s="106"/>
      <c r="D24" s="24"/>
      <c r="E24" s="25"/>
      <c r="F24" s="107" t="s">
        <v>34</v>
      </c>
      <c r="G24" s="26">
        <v>9.4</v>
      </c>
      <c r="H24" s="26">
        <v>2.2</v>
      </c>
      <c r="I24" s="27">
        <f>G24-H24</f>
        <v>7.2</v>
      </c>
      <c r="J24" s="26">
        <v>6</v>
      </c>
      <c r="K24" s="26">
        <v>6.5</v>
      </c>
      <c r="L24" s="26">
        <v>6.5</v>
      </c>
      <c r="M24" s="27">
        <f>(J24+K24+L24)/3</f>
        <v>6.333333333333333</v>
      </c>
      <c r="N24" s="26">
        <v>6.8</v>
      </c>
      <c r="O24" s="26">
        <v>6.7</v>
      </c>
      <c r="P24" s="26">
        <v>7.1</v>
      </c>
      <c r="Q24" s="27">
        <f>(N24+O24+P24)/3</f>
        <v>6.866666666666667</v>
      </c>
      <c r="R24" s="29">
        <f>I24+M24+Q24</f>
        <v>20.4</v>
      </c>
    </row>
    <row r="25" spans="1:18" ht="30" customHeight="1" thickBot="1">
      <c r="A25" s="37"/>
      <c r="B25" s="110"/>
      <c r="C25" s="111"/>
      <c r="D25" s="40"/>
      <c r="E25" s="151" t="s">
        <v>35</v>
      </c>
      <c r="F25" s="151"/>
      <c r="G25" s="42"/>
      <c r="H25" s="42"/>
      <c r="I25" s="43"/>
      <c r="J25" s="42"/>
      <c r="K25" s="42"/>
      <c r="L25" s="42"/>
      <c r="M25" s="43"/>
      <c r="N25" s="42"/>
      <c r="O25" s="42"/>
      <c r="P25" s="42"/>
      <c r="Q25" s="43"/>
      <c r="R25" s="112">
        <f>SUM(R23:R24)</f>
        <v>41.86666666666666</v>
      </c>
    </row>
    <row r="26" ht="24.75" customHeight="1" thickTop="1"/>
    <row r="27" ht="24.75" customHeight="1"/>
    <row r="28" ht="24.75" customHeight="1" thickBot="1"/>
    <row r="29" spans="1:18" ht="48" customHeight="1" thickBot="1" thickTop="1">
      <c r="A29" s="13" t="s">
        <v>36</v>
      </c>
      <c r="B29" s="14">
        <v>1</v>
      </c>
      <c r="C29" s="15">
        <v>1</v>
      </c>
      <c r="D29" s="16" t="str">
        <f>CONCATENATE('[1]StLM 11 (Abl.)'!F64,'[1]StLM 11 (Abl.)'!G64,'[1]StLM 11 (Abl.)'!H64,'[1]StLM 11 (Abl.)'!I64,'[1]StLM 11 (Abl.)'!J64,'[1]StLM 11 (Abl.)'!K64)</f>
        <v>KOHL  Alina                SUNTINGER Hannah         SEINER Katharina        </v>
      </c>
      <c r="E29" s="17" t="str">
        <f>'[1]StLM 11 (Abl.)'!L64</f>
        <v>VGT</v>
      </c>
      <c r="F29" s="96" t="s">
        <v>33</v>
      </c>
      <c r="G29" s="18">
        <v>10</v>
      </c>
      <c r="H29" s="18">
        <v>0</v>
      </c>
      <c r="I29" s="19">
        <f>G29-H29</f>
        <v>10</v>
      </c>
      <c r="J29" s="18">
        <v>6</v>
      </c>
      <c r="K29" s="18">
        <v>5.5</v>
      </c>
      <c r="L29" s="18">
        <v>6</v>
      </c>
      <c r="M29" s="19">
        <f>(J29+K29+L29)/3</f>
        <v>5.833333333333333</v>
      </c>
      <c r="N29" s="18">
        <v>6.5</v>
      </c>
      <c r="O29" s="18">
        <v>6.7</v>
      </c>
      <c r="P29" s="18">
        <v>6.2</v>
      </c>
      <c r="Q29" s="19">
        <f>(N29+O29+P29)/3</f>
        <v>6.466666666666666</v>
      </c>
      <c r="R29" s="20">
        <f>I29+M29+Q29</f>
        <v>22.299999999999997</v>
      </c>
    </row>
    <row r="30" spans="1:18" ht="30" customHeight="1" thickBot="1">
      <c r="A30" s="21" t="s">
        <v>29</v>
      </c>
      <c r="B30" s="122"/>
      <c r="C30" s="123"/>
      <c r="D30" s="124"/>
      <c r="E30" s="125"/>
      <c r="F30" s="107" t="s">
        <v>34</v>
      </c>
      <c r="G30" s="26">
        <v>10</v>
      </c>
      <c r="H30" s="26">
        <v>0.3</v>
      </c>
      <c r="I30" s="27">
        <f>G30-H30</f>
        <v>9.7</v>
      </c>
      <c r="J30" s="26">
        <v>7.4</v>
      </c>
      <c r="K30" s="26">
        <v>7.4</v>
      </c>
      <c r="L30" s="26">
        <v>7.9</v>
      </c>
      <c r="M30" s="27">
        <f>(J30+K30+L30)/3</f>
        <v>7.566666666666667</v>
      </c>
      <c r="N30" s="26">
        <v>7.3</v>
      </c>
      <c r="O30" s="26">
        <v>7.8</v>
      </c>
      <c r="P30" s="26">
        <v>7.6</v>
      </c>
      <c r="Q30" s="27">
        <f>(N30+O30+P30)/3</f>
        <v>7.566666666666666</v>
      </c>
      <c r="R30" s="29">
        <f>I30+M30+Q30</f>
        <v>24.833333333333332</v>
      </c>
    </row>
    <row r="31" spans="1:18" ht="30" customHeight="1" thickBot="1">
      <c r="A31" s="126"/>
      <c r="B31" s="38"/>
      <c r="C31" s="39"/>
      <c r="D31" s="40"/>
      <c r="E31" s="151" t="s">
        <v>35</v>
      </c>
      <c r="F31" s="151"/>
      <c r="G31" s="42"/>
      <c r="H31" s="42"/>
      <c r="I31" s="43"/>
      <c r="J31" s="42"/>
      <c r="K31" s="42"/>
      <c r="L31" s="42"/>
      <c r="M31" s="43"/>
      <c r="N31" s="44"/>
      <c r="O31" s="44"/>
      <c r="P31" s="44"/>
      <c r="Q31" s="43"/>
      <c r="R31" s="112">
        <f>SUM(R29:R30)</f>
        <v>47.133333333333326</v>
      </c>
    </row>
    <row r="32" ht="27.75" customHeight="1" thickTop="1"/>
  </sheetData>
  <sheetProtection/>
  <mergeCells count="15">
    <mergeCell ref="A1:A2"/>
    <mergeCell ref="B1:B2"/>
    <mergeCell ref="C1:C2"/>
    <mergeCell ref="D1:D2"/>
    <mergeCell ref="N1:Q1"/>
    <mergeCell ref="R1:R2"/>
    <mergeCell ref="E6:F6"/>
    <mergeCell ref="E9:F9"/>
    <mergeCell ref="E1:E2"/>
    <mergeCell ref="G1:I1"/>
    <mergeCell ref="E21:F21"/>
    <mergeCell ref="E25:F25"/>
    <mergeCell ref="E31:F31"/>
    <mergeCell ref="J1:M1"/>
    <mergeCell ref="E12:F12"/>
  </mergeCells>
  <printOptions horizontalCentered="1"/>
  <pageMargins left="0.2362204724409449" right="0.5118110236220472" top="0.9055118110236221" bottom="0.5905511811023623" header="0.31496062992125984" footer="0.35433070866141736"/>
  <pageSetup horizontalDpi="300" verticalDpi="300" orientation="landscape" paperSize="9" r:id="rId1"/>
  <headerFooter alignWithMargins="0">
    <oddHeader>&amp;L&amp;"Arial,Fett"&amp;14Ergebnisse&amp;C&amp;"Arial,Fett"&amp;16Offene Steirische Meisterschaften / Sportakrobatik &amp;R&amp;"Arial,Fett"&amp;12 10. April 2011</oddHeader>
    <oddFooter>&amp;C&amp;"Arial,Fett"&amp;12Seite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Robert Labner</cp:lastModifiedBy>
  <cp:lastPrinted>2011-04-12T13:42:50Z</cp:lastPrinted>
  <dcterms:created xsi:type="dcterms:W3CDTF">2011-04-11T09:25:58Z</dcterms:created>
  <dcterms:modified xsi:type="dcterms:W3CDTF">2011-04-12T13:42:53Z</dcterms:modified>
  <cp:category/>
  <cp:version/>
  <cp:contentType/>
  <cp:contentStatus/>
</cp:coreProperties>
</file>